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ikstofoxiden - Top 50" sheetId="1" r:id="rId4"/>
    <sheet state="visible" name="Vergelijking veehouderij en ind" sheetId="2" r:id="rId5"/>
    <sheet state="visible" name="Ammoniak - Top 15" sheetId="3" r:id="rId6"/>
  </sheets>
  <definedNames/>
  <calcPr/>
</workbook>
</file>

<file path=xl/sharedStrings.xml><?xml version="1.0" encoding="utf-8"?>
<sst xmlns="http://schemas.openxmlformats.org/spreadsheetml/2006/main" count="440" uniqueCount="253">
  <si>
    <r>
      <rPr>
        <b/>
        <sz val="14.0"/>
      </rPr>
      <t xml:space="preserve">De vijftig grootste NOx-uitstoters in 2018 volgens </t>
    </r>
    <r>
      <rPr>
        <b/>
        <color rgb="FF1155CC"/>
        <sz val="14.0"/>
        <u/>
      </rPr>
      <t>emissieregistratie.nl</t>
    </r>
  </si>
  <si>
    <t>De vergunde uitstoot is opgevraagd bij het bevoegde gezag en verwerkt in kolom M</t>
  </si>
  <si>
    <t>Totale uitstoot</t>
  </si>
  <si>
    <t>Totaal vergund</t>
  </si>
  <si>
    <t>Gemiddeld percentage latent</t>
  </si>
  <si>
    <t>Totaal latent</t>
  </si>
  <si>
    <t>BEDRIJF</t>
  </si>
  <si>
    <t>STRAAT</t>
  </si>
  <si>
    <t>HUISNUMMER</t>
  </si>
  <si>
    <t>TOEVOEGING</t>
  </si>
  <si>
    <t>POSTCODE</t>
  </si>
  <si>
    <t>WOONPLAATS</t>
  </si>
  <si>
    <t>PROVINCIE</t>
  </si>
  <si>
    <t>XCOORD</t>
  </si>
  <si>
    <t>YCOORD</t>
  </si>
  <si>
    <t>NIC</t>
  </si>
  <si>
    <t>SBI_CODE</t>
  </si>
  <si>
    <t>NOx-uitstoot in 2018</t>
  </si>
  <si>
    <t>NOx-uitstoot volgens vergunning</t>
  </si>
  <si>
    <t>Percentage latente ruimte</t>
  </si>
  <si>
    <t>Kilogram latente ruimte</t>
  </si>
  <si>
    <t>Opmerkingen</t>
  </si>
  <si>
    <t>Emmtec Services BV</t>
  </si>
  <si>
    <t>1e Bokslootweg</t>
  </si>
  <si>
    <t>7821AT</t>
  </si>
  <si>
    <t>Emmen</t>
  </si>
  <si>
    <t>Drenthe</t>
  </si>
  <si>
    <t>Geen NB vergunning</t>
  </si>
  <si>
    <t>Cabot Norit Activated Carbon (Klazienaveen)</t>
  </si>
  <si>
    <t>Mr Ovingkanaal OZ</t>
  </si>
  <si>
    <t>7891EV</t>
  </si>
  <si>
    <t>Klazienaveen</t>
  </si>
  <si>
    <t>Maxima-centrale</t>
  </si>
  <si>
    <t>IJsselmeerdijk</t>
  </si>
  <si>
    <t>8221RC</t>
  </si>
  <si>
    <t>Lelystad</t>
  </si>
  <si>
    <t>Flevoland</t>
  </si>
  <si>
    <t>Parenco B.V.</t>
  </si>
  <si>
    <t>Veerweg</t>
  </si>
  <si>
    <t>6871AV</t>
  </si>
  <si>
    <t>Renkum</t>
  </si>
  <si>
    <t>Gelderland</t>
  </si>
  <si>
    <t>Nedmag B.V.</t>
  </si>
  <si>
    <t>Billitonweg</t>
  </si>
  <si>
    <t>9641KZ</t>
  </si>
  <si>
    <t>Veendam</t>
  </si>
  <si>
    <t>Groningen</t>
  </si>
  <si>
    <t>Delesto BV</t>
  </si>
  <si>
    <t>Oosterhorn</t>
  </si>
  <si>
    <t>a</t>
  </si>
  <si>
    <t>9936HD</t>
  </si>
  <si>
    <t>Farmsum</t>
  </si>
  <si>
    <t>GDF SUEZ Eemscentrale</t>
  </si>
  <si>
    <t>Robbenplaatweg</t>
  </si>
  <si>
    <t>9979XL</t>
  </si>
  <si>
    <t>Eemshaven</t>
  </si>
  <si>
    <t>Nuon Power Projects 1 BV (Eemshaven)</t>
  </si>
  <si>
    <t>RWE Eemshaven Holding BV</t>
  </si>
  <si>
    <t>Synergieweg</t>
  </si>
  <si>
    <t>9979XD</t>
  </si>
  <si>
    <t>Rockwool B.V.</t>
  </si>
  <si>
    <t>Industrieweg</t>
  </si>
  <si>
    <t>6045JG</t>
  </si>
  <si>
    <t>Roermond</t>
  </si>
  <si>
    <t>Limburg</t>
  </si>
  <si>
    <t>Chemelot overkoepelend</t>
  </si>
  <si>
    <t>Chemelot Site Permit BV</t>
  </si>
  <si>
    <t>Koestraat</t>
  </si>
  <si>
    <t>6167RA</t>
  </si>
  <si>
    <t>Geleen</t>
  </si>
  <si>
    <t>zie overkoepelend</t>
  </si>
  <si>
    <t>ENCI BV (Maastricht)</t>
  </si>
  <si>
    <t>Lage Kanaaldijk</t>
  </si>
  <si>
    <t>6212NA</t>
  </si>
  <si>
    <t>Maastricht</t>
  </si>
  <si>
    <t>O-I Manufacturing Netherlands BV (Maastricht)</t>
  </si>
  <si>
    <t>Nieuweweg</t>
  </si>
  <si>
    <t>6221AA</t>
  </si>
  <si>
    <t>RWE Generation NL B.V.</t>
  </si>
  <si>
    <t>Amerweg</t>
  </si>
  <si>
    <t>4931NC</t>
  </si>
  <si>
    <t>Geertruidenberg</t>
  </si>
  <si>
    <t>Noord-Brabant</t>
  </si>
  <si>
    <t>Shell Nederland Chemie BV (Moerdijk)</t>
  </si>
  <si>
    <t>Chemieweg</t>
  </si>
  <si>
    <t>4782SJ</t>
  </si>
  <si>
    <t>Moerdijk</t>
  </si>
  <si>
    <t>Ardagh Glass Dongen BV</t>
  </si>
  <si>
    <t>Eindsestraat</t>
  </si>
  <si>
    <t>5105NA</t>
  </si>
  <si>
    <t>Dongen</t>
  </si>
  <si>
    <t>Attero BV (Moerdijk)</t>
  </si>
  <si>
    <t>Middenweg</t>
  </si>
  <si>
    <t>4782PM</t>
  </si>
  <si>
    <t>Afval Energie Bedrijf (Amsterdam)</t>
  </si>
  <si>
    <t>Australiehavenweg</t>
  </si>
  <si>
    <t>1045BA</t>
  </si>
  <si>
    <t>Amsterdam</t>
  </si>
  <si>
    <t>Noord-Holland</t>
  </si>
  <si>
    <t>Vliegveld Luchthaven Schiphol</t>
  </si>
  <si>
    <t>Evert van de Beekstraat</t>
  </si>
  <si>
    <t>1118CP</t>
  </si>
  <si>
    <t>Schiphol</t>
  </si>
  <si>
    <t>Nuon Velsen en Tata overkoepelend</t>
  </si>
  <si>
    <t>Nuon Power Generation BV (Velsen)</t>
  </si>
  <si>
    <t>Hoflaan</t>
  </si>
  <si>
    <t>1951HJ</t>
  </si>
  <si>
    <t>Velsen Noord</t>
  </si>
  <si>
    <t>Tata Steel IJmuiden BV</t>
  </si>
  <si>
    <t>Wenckebachstraat</t>
  </si>
  <si>
    <t>1951JZ</t>
  </si>
  <si>
    <t>Nuon Power IJmond 1</t>
  </si>
  <si>
    <t>Hoge Drukweg</t>
  </si>
  <si>
    <t>Velsen-Noord</t>
  </si>
  <si>
    <t>HVC (Alkmaar)</t>
  </si>
  <si>
    <t>Jadestraat</t>
  </si>
  <si>
    <t>1812RD</t>
  </si>
  <si>
    <t>Alkmaar</t>
  </si>
  <si>
    <t>Nuon Power Generation BV (Diemen)</t>
  </si>
  <si>
    <t>Overdiemerweg</t>
  </si>
  <si>
    <t>1111PP</t>
  </si>
  <si>
    <t>Diemen</t>
  </si>
  <si>
    <t>Nuon Power Generation BV (Hemweg)</t>
  </si>
  <si>
    <t>Petroleumhavenweg</t>
  </si>
  <si>
    <t>1041AB</t>
  </si>
  <si>
    <t>Twence BV Boeldershoek</t>
  </si>
  <si>
    <t>Boldershoekweg</t>
  </si>
  <si>
    <t>7554RT</t>
  </si>
  <si>
    <t>Hengelo</t>
  </si>
  <si>
    <t>Overijssel</t>
  </si>
  <si>
    <t>Akzo Nobel Chemicals BV (Hengelo)</t>
  </si>
  <si>
    <t>Boortorenweg</t>
  </si>
  <si>
    <t>7554RS</t>
  </si>
  <si>
    <t>Nouryon</t>
  </si>
  <si>
    <t>Eneco (Lage Weide)</t>
  </si>
  <si>
    <t>Atoomweg</t>
  </si>
  <si>
    <t>3542AA</t>
  </si>
  <si>
    <t>Utrecht</t>
  </si>
  <si>
    <t>Eneco Warmteproductie Utrecht B.V.</t>
  </si>
  <si>
    <t>Keulsekade</t>
  </si>
  <si>
    <t>3534AC</t>
  </si>
  <si>
    <t>O-I Manufacturing Netherlands BV (Leerdam)</t>
  </si>
  <si>
    <t>Lingedijk</t>
  </si>
  <si>
    <t>4142LD</t>
  </si>
  <si>
    <t>Leerdam</t>
  </si>
  <si>
    <t>Sloe Centrale BV (Vlissingen)</t>
  </si>
  <si>
    <t>Albanieweg</t>
  </si>
  <si>
    <t>4389PR</t>
  </si>
  <si>
    <t>Ritthem</t>
  </si>
  <si>
    <t>Zeeland</t>
  </si>
  <si>
    <t>Dow Benelux BV (Hoek)</t>
  </si>
  <si>
    <t>Herbert H. Dowweg</t>
  </si>
  <si>
    <t>4542NM</t>
  </si>
  <si>
    <t>Hoek</t>
  </si>
  <si>
    <t>Elsta BV &amp; Co. CV</t>
  </si>
  <si>
    <t>d</t>
  </si>
  <si>
    <t>YARA Sluiskil BV</t>
  </si>
  <si>
    <t>4541HJ</t>
  </si>
  <si>
    <t>Sluiskil</t>
  </si>
  <si>
    <t>Zeeland Refinery N.V.</t>
  </si>
  <si>
    <t>Luxemburgweg</t>
  </si>
  <si>
    <t>4455TM</t>
  </si>
  <si>
    <t>Nieuwdorp</t>
  </si>
  <si>
    <t>Cabot BV</t>
  </si>
  <si>
    <t>Botlekstraat</t>
  </si>
  <si>
    <t>3197KC</t>
  </si>
  <si>
    <t>Botlek Rotterdam</t>
  </si>
  <si>
    <t>Zuid-Holland</t>
  </si>
  <si>
    <t>Esso Nederland BV (Raffinaderij Rotterdam)</t>
  </si>
  <si>
    <t>Botlekweg</t>
  </si>
  <si>
    <t>3197KA</t>
  </si>
  <si>
    <t>Uniper Centrale Maasvlakte</t>
  </si>
  <si>
    <t>Coloradoweg</t>
  </si>
  <si>
    <t>3199LA</t>
  </si>
  <si>
    <t>Maasvlakte Rotterdam</t>
  </si>
  <si>
    <t>BP Rotterdam Refinery</t>
  </si>
  <si>
    <t>D'Arcyweg</t>
  </si>
  <si>
    <t>3198NA</t>
  </si>
  <si>
    <t>Europoort Rotterdam</t>
  </si>
  <si>
    <t>Enecogen VOF</t>
  </si>
  <si>
    <t>Markweg</t>
  </si>
  <si>
    <t>3198NB</t>
  </si>
  <si>
    <t>EUROPOORT ROTTERDAM</t>
  </si>
  <si>
    <t>Eurogen CV</t>
  </si>
  <si>
    <t>Merseyweg</t>
  </si>
  <si>
    <t>3197KG</t>
  </si>
  <si>
    <t>Centrale Rotterdam</t>
  </si>
  <si>
    <t>Missouriweg</t>
  </si>
  <si>
    <t>3199LB</t>
  </si>
  <si>
    <t>MAASVLAKTE ROTTERDAM</t>
  </si>
  <si>
    <t>Gunvor Petroleum Europoort B.V.</t>
  </si>
  <si>
    <t>Moezelweg</t>
  </si>
  <si>
    <t>3198LS</t>
  </si>
  <si>
    <t>Aluminium &amp; Chemie Rotterdam BV</t>
  </si>
  <si>
    <t>Oude Maasweg</t>
  </si>
  <si>
    <t>3197KJ</t>
  </si>
  <si>
    <t>Rijnmond Energie</t>
  </si>
  <si>
    <t>Petroleumweg</t>
  </si>
  <si>
    <t>3196KD</t>
  </si>
  <si>
    <t>Vondelingenplaat Rotterdam</t>
  </si>
  <si>
    <t>Maasstroom Energie CV</t>
  </si>
  <si>
    <t>AVR NV (Rijnmond)</t>
  </si>
  <si>
    <t>Professor Gerbrandyweg</t>
  </si>
  <si>
    <t>3197KK</t>
  </si>
  <si>
    <t>Almatis BV</t>
  </si>
  <si>
    <t>THEEMSWEG</t>
  </si>
  <si>
    <t>3197KM</t>
  </si>
  <si>
    <t>Shell Nederland Raffinaderij BV</t>
  </si>
  <si>
    <t>Vondelingenweg</t>
  </si>
  <si>
    <t>3196KK</t>
  </si>
  <si>
    <t>Air Liquide Pergen VOF</t>
  </si>
  <si>
    <t>Pernis Rotterdam</t>
  </si>
  <si>
    <t>Vergelijking veehouderij en industrie</t>
  </si>
  <si>
    <t>Latente ruimte in kg per jaar</t>
  </si>
  <si>
    <t>Conversiefactor</t>
  </si>
  <si>
    <t>Depositie tgv latente ruimte</t>
  </si>
  <si>
    <t>Veehouderij</t>
  </si>
  <si>
    <t>Industrie</t>
  </si>
  <si>
    <t>Verhouding depositie veehouderij/industrie</t>
  </si>
  <si>
    <t>Totale latente ruimte industrie</t>
  </si>
  <si>
    <t>Alle bedrijven</t>
  </si>
  <si>
    <t>26 bedrijven</t>
  </si>
  <si>
    <t>Verhouding</t>
  </si>
  <si>
    <t>Uitstoot</t>
  </si>
  <si>
    <t>Latente ruimte absoluut methode 1</t>
  </si>
  <si>
    <r>
      <rPr>
        <b/>
        <sz val="14.0"/>
      </rPr>
      <t xml:space="preserve">De vijftien grootste NH3-uitstoters in 2018 volgens </t>
    </r>
    <r>
      <rPr>
        <b/>
        <color rgb="FF1155CC"/>
        <sz val="14.0"/>
        <u/>
      </rPr>
      <t>emissieregistratie.nl</t>
    </r>
  </si>
  <si>
    <t>NH3-uitstoot in 2018</t>
  </si>
  <si>
    <t>NH3-uitstoot volgens vergunning</t>
  </si>
  <si>
    <t>Saint Gobain overkoepelend</t>
  </si>
  <si>
    <t>Saint Gobain Construction Products</t>
  </si>
  <si>
    <t>Parallelweg</t>
  </si>
  <si>
    <t>4878AH</t>
  </si>
  <si>
    <t>Etten-Leur</t>
  </si>
  <si>
    <t>Olam Cocoa BV</t>
  </si>
  <si>
    <t>Stationsstraat</t>
  </si>
  <si>
    <t>1541LJ</t>
  </si>
  <si>
    <t>Koog aan de Zaan</t>
  </si>
  <si>
    <t>Suiker Unie (Dinteloord)</t>
  </si>
  <si>
    <t>Noordzeedijk</t>
  </si>
  <si>
    <t>4671TL</t>
  </si>
  <si>
    <t>Dinteloord</t>
  </si>
  <si>
    <t>Suiker Unie Vierverlaten</t>
  </si>
  <si>
    <t>Fabriekslaan</t>
  </si>
  <si>
    <t>9745AG</t>
  </si>
  <si>
    <t>FrieslandCampina Veghel (DMV International)</t>
  </si>
  <si>
    <t>N.C.B.-laan</t>
  </si>
  <si>
    <t>5462GE</t>
  </si>
  <si>
    <t>Veghel</t>
  </si>
  <si>
    <t>Rosier Nederland B.V.</t>
  </si>
  <si>
    <t>Westkade</t>
  </si>
  <si>
    <t>4551BV</t>
  </si>
  <si>
    <t>Sas Van Gent</t>
  </si>
  <si>
    <t>Air Liquide Nederland BV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</si>
</sst>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u/>
      <sz val="14.0"/>
      <color rgb="FF0000FF"/>
    </font>
    <font>
      <color theme="1"/>
      <name val="Arial"/>
    </font>
    <font>
      <b/>
      <sz val="14.0"/>
      <color theme="1"/>
      <name val="Arial"/>
    </font>
    <font/>
    <font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4" xfId="0" applyAlignment="1" applyFont="1" applyNumberFormat="1">
      <alignment readingOrder="0"/>
    </xf>
    <xf borderId="0" fillId="0" fontId="2" numFmtId="10" xfId="0" applyAlignment="1" applyFont="1" applyNumberFormat="1">
      <alignment readingOrder="0"/>
    </xf>
    <xf borderId="1" fillId="0" fontId="2" numFmtId="0" xfId="0" applyBorder="1" applyFont="1"/>
    <xf borderId="1" fillId="0" fontId="2" numFmtId="0" xfId="0" applyAlignment="1" applyBorder="1" applyFont="1">
      <alignment readingOrder="0"/>
    </xf>
    <xf borderId="0" fillId="0" fontId="2" numFmtId="0" xfId="0" applyFont="1"/>
    <xf borderId="0" fillId="0" fontId="2" numFmtId="4" xfId="0" applyFont="1" applyNumberFormat="1"/>
    <xf borderId="0" fillId="0" fontId="2" numFmtId="10" xfId="0" applyFont="1" applyNumberFormat="1"/>
    <xf borderId="0" fillId="0" fontId="2" numFmtId="0" xfId="0" applyFont="1"/>
    <xf borderId="0" fillId="2" fontId="2" numFmtId="0" xfId="0" applyAlignment="1" applyFill="1" applyFont="1">
      <alignment readingOrder="0"/>
    </xf>
    <xf borderId="0" fillId="2" fontId="2" numFmtId="4" xfId="0" applyFont="1" applyNumberFormat="1"/>
    <xf borderId="0" fillId="2" fontId="2" numFmtId="4" xfId="0" applyAlignment="1" applyFont="1" applyNumberFormat="1">
      <alignment readingOrder="0"/>
    </xf>
    <xf borderId="0" fillId="3" fontId="2" numFmtId="0" xfId="0" applyFill="1" applyFont="1"/>
    <xf borderId="0" fillId="3" fontId="2" numFmtId="4" xfId="0" applyFont="1" applyNumberFormat="1"/>
    <xf borderId="0" fillId="0" fontId="2" numFmtId="3" xfId="0" applyFont="1" applyNumberFormat="1"/>
    <xf borderId="0" fillId="0" fontId="3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4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2" numFmtId="10" xfId="0" applyAlignment="1" applyFont="1" applyNumberFormat="1">
      <alignment vertical="bottom"/>
    </xf>
    <xf borderId="0" fillId="0" fontId="2" numFmtId="4" xfId="0" applyAlignment="1" applyFont="1" applyNumberFormat="1">
      <alignment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readingOrder="0" vertical="bottom"/>
    </xf>
    <xf borderId="0" fillId="2" fontId="2" numFmtId="0" xfId="0" applyFont="1"/>
    <xf borderId="0" fillId="2" fontId="2" numFmtId="4" xfId="0" applyAlignment="1" applyFont="1" applyNumberFormat="1">
      <alignment horizontal="right" vertical="bottom"/>
    </xf>
    <xf borderId="0" fillId="3" fontId="2" numFmtId="0" xfId="0" applyAlignment="1" applyFont="1">
      <alignment readingOrder="0"/>
    </xf>
    <xf borderId="0" fillId="3" fontId="2" numFmtId="4" xfId="0" applyAlignment="1" applyFont="1" applyNumberFormat="1">
      <alignment readingOrder="0"/>
    </xf>
    <xf borderId="0" fillId="3" fontId="2" numFmtId="0" xfId="0" applyAlignment="1" applyFont="1">
      <alignment vertical="bottom"/>
    </xf>
    <xf borderId="0" fillId="3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3" fontId="2" numFmtId="4" xfId="0" applyAlignment="1" applyFont="1" applyNumberFormat="1">
      <alignment horizontal="right" vertical="bottom"/>
    </xf>
    <xf borderId="0" fillId="3" fontId="2" numFmtId="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missieregistratie.nl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emissieregistratie.nl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75"/>
  <cols>
    <col customWidth="1" min="1" max="1" width="45.0"/>
    <col hidden="1" min="2" max="11" width="14.43"/>
  </cols>
  <sheetData>
    <row r="1">
      <c r="A1" s="1" t="s">
        <v>0</v>
      </c>
      <c r="L1" s="2"/>
      <c r="M1" s="2"/>
      <c r="N1" s="2"/>
      <c r="O1" s="2"/>
    </row>
    <row r="2">
      <c r="A2" s="2" t="s">
        <v>1</v>
      </c>
      <c r="L2" s="2"/>
      <c r="M2" s="2"/>
      <c r="N2" s="2"/>
      <c r="O2" s="2"/>
    </row>
    <row r="3">
      <c r="L3" s="2"/>
      <c r="M3" s="2"/>
      <c r="N3" s="2"/>
      <c r="O3" s="2"/>
    </row>
    <row r="4">
      <c r="L4" s="2" t="s">
        <v>2</v>
      </c>
      <c r="M4" s="2" t="s">
        <v>3</v>
      </c>
      <c r="N4" s="2" t="s">
        <v>4</v>
      </c>
      <c r="O4" s="2" t="s">
        <v>5</v>
      </c>
    </row>
    <row r="5">
      <c r="L5" s="3">
        <f>SUMIF(M7:M64, "&gt; 0", L7:L64)</f>
        <v>22892476</v>
      </c>
      <c r="M5" s="3">
        <f>sum(M7:M64)</f>
        <v>35927562.77</v>
      </c>
      <c r="N5" s="4">
        <f>O5/M5</f>
        <v>0.3820148521</v>
      </c>
      <c r="O5" s="3">
        <f>sum(O7:O64)</f>
        <v>13724862.58</v>
      </c>
    </row>
    <row r="6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6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</row>
    <row r="7">
      <c r="A7" s="7" t="s">
        <v>22</v>
      </c>
      <c r="B7" s="7" t="s">
        <v>23</v>
      </c>
      <c r="C7" s="7">
        <v>17.0</v>
      </c>
      <c r="D7" s="7"/>
      <c r="E7" s="7" t="s">
        <v>24</v>
      </c>
      <c r="F7" s="7" t="s">
        <v>25</v>
      </c>
      <c r="G7" s="2" t="s">
        <v>26</v>
      </c>
      <c r="H7" s="7">
        <v>257552.0</v>
      </c>
      <c r="I7" s="7">
        <v>533045.0</v>
      </c>
      <c r="J7" s="7">
        <v>201241.0</v>
      </c>
      <c r="K7" s="7">
        <v>35140.0</v>
      </c>
      <c r="L7" s="8">
        <v>183338.0</v>
      </c>
      <c r="N7" s="9"/>
      <c r="O7" s="9"/>
      <c r="P7" s="2" t="s">
        <v>27</v>
      </c>
    </row>
    <row r="8">
      <c r="A8" s="10" t="s">
        <v>28</v>
      </c>
      <c r="B8" s="10" t="s">
        <v>29</v>
      </c>
      <c r="C8" s="10">
        <v>3.0</v>
      </c>
      <c r="D8" s="10">
        <v>-5.0</v>
      </c>
      <c r="E8" s="10" t="s">
        <v>30</v>
      </c>
      <c r="F8" s="10" t="s">
        <v>31</v>
      </c>
      <c r="G8" s="10" t="s">
        <v>26</v>
      </c>
      <c r="H8" s="10">
        <v>263800.0</v>
      </c>
      <c r="I8" s="10">
        <v>528000.0</v>
      </c>
      <c r="J8" s="10">
        <v>81103.0</v>
      </c>
      <c r="K8" s="10">
        <v>20590.0</v>
      </c>
      <c r="L8" s="8">
        <v>217507.0</v>
      </c>
      <c r="N8" s="9"/>
      <c r="O8" s="9"/>
      <c r="P8" s="2" t="s">
        <v>27</v>
      </c>
    </row>
    <row r="9">
      <c r="A9" s="10" t="s">
        <v>32</v>
      </c>
      <c r="B9" s="10" t="s">
        <v>33</v>
      </c>
      <c r="C9" s="10">
        <v>101.0</v>
      </c>
      <c r="E9" s="10" t="s">
        <v>34</v>
      </c>
      <c r="F9" s="10" t="s">
        <v>35</v>
      </c>
      <c r="G9" s="2" t="s">
        <v>36</v>
      </c>
      <c r="H9" s="10">
        <v>164694.0</v>
      </c>
      <c r="I9" s="10">
        <v>509969.0</v>
      </c>
      <c r="J9" s="10">
        <v>114001.0</v>
      </c>
      <c r="K9" s="10">
        <v>35111.0</v>
      </c>
      <c r="L9" s="8">
        <v>267108.0</v>
      </c>
      <c r="M9" s="3">
        <v>2218000.0</v>
      </c>
      <c r="N9" s="9">
        <f>O9/M9</f>
        <v>0.8795725879</v>
      </c>
      <c r="O9" s="8">
        <f>IF(M9-L9&lt;0,0,M9-L9)</f>
        <v>1950892</v>
      </c>
    </row>
    <row r="10">
      <c r="A10" s="7" t="s">
        <v>37</v>
      </c>
      <c r="B10" s="7" t="s">
        <v>38</v>
      </c>
      <c r="C10" s="7">
        <v>1.0</v>
      </c>
      <c r="E10" s="7" t="s">
        <v>39</v>
      </c>
      <c r="F10" s="7" t="s">
        <v>40</v>
      </c>
      <c r="G10" s="2" t="s">
        <v>41</v>
      </c>
      <c r="H10" s="7">
        <v>178450.0</v>
      </c>
      <c r="I10" s="7">
        <v>442450.0</v>
      </c>
      <c r="J10" s="7">
        <v>64360.0</v>
      </c>
      <c r="K10" s="7">
        <v>17121.0</v>
      </c>
      <c r="L10" s="8">
        <v>191337.0</v>
      </c>
      <c r="N10" s="9"/>
      <c r="O10" s="8"/>
      <c r="P10" s="2" t="s">
        <v>27</v>
      </c>
    </row>
    <row r="11">
      <c r="A11" s="10" t="s">
        <v>42</v>
      </c>
      <c r="B11" s="10" t="s">
        <v>43</v>
      </c>
      <c r="C11" s="10">
        <v>1.0</v>
      </c>
      <c r="E11" s="10" t="s">
        <v>44</v>
      </c>
      <c r="F11" s="10" t="s">
        <v>45</v>
      </c>
      <c r="G11" s="10" t="s">
        <v>46</v>
      </c>
      <c r="H11" s="10">
        <v>256065.0</v>
      </c>
      <c r="I11" s="10">
        <v>570785.0</v>
      </c>
      <c r="J11" s="10">
        <v>101408.0</v>
      </c>
      <c r="K11" s="10">
        <v>8990.0</v>
      </c>
      <c r="L11" s="8">
        <v>284225.0</v>
      </c>
      <c r="M11" s="3">
        <v>688000.0</v>
      </c>
      <c r="N11" s="9">
        <f t="shared" ref="N11:N12" si="1">O11/M11</f>
        <v>0.5868822674</v>
      </c>
      <c r="O11" s="8">
        <f t="shared" ref="O11:O12" si="2">IF(M11-L11&lt;0,0,M11-L11)</f>
        <v>403775</v>
      </c>
    </row>
    <row r="12">
      <c r="A12" s="10" t="s">
        <v>47</v>
      </c>
      <c r="B12" s="10" t="s">
        <v>48</v>
      </c>
      <c r="C12" s="10">
        <v>4.0</v>
      </c>
      <c r="D12" s="10" t="s">
        <v>49</v>
      </c>
      <c r="E12" s="10" t="s">
        <v>50</v>
      </c>
      <c r="F12" s="10" t="s">
        <v>51</v>
      </c>
      <c r="G12" s="10" t="s">
        <v>46</v>
      </c>
      <c r="H12" s="10">
        <v>259432.0</v>
      </c>
      <c r="I12" s="10">
        <v>593623.0</v>
      </c>
      <c r="J12" s="10">
        <v>104003.0</v>
      </c>
      <c r="K12" s="10">
        <v>35111.0</v>
      </c>
      <c r="L12" s="8">
        <v>352453.0</v>
      </c>
      <c r="M12" s="3">
        <v>682000.0</v>
      </c>
      <c r="N12" s="9">
        <f t="shared" si="1"/>
        <v>0.4832067449</v>
      </c>
      <c r="O12" s="8">
        <f t="shared" si="2"/>
        <v>329547</v>
      </c>
    </row>
    <row r="13">
      <c r="A13" s="10" t="s">
        <v>52</v>
      </c>
      <c r="B13" s="10" t="s">
        <v>53</v>
      </c>
      <c r="C13" s="10">
        <v>17.0</v>
      </c>
      <c r="E13" s="10" t="s">
        <v>54</v>
      </c>
      <c r="F13" s="10" t="s">
        <v>55</v>
      </c>
      <c r="G13" s="10" t="s">
        <v>46</v>
      </c>
      <c r="H13" s="10">
        <v>254265.0</v>
      </c>
      <c r="I13" s="10">
        <v>606627.0</v>
      </c>
      <c r="J13" s="10">
        <v>104001.0</v>
      </c>
      <c r="K13" s="10">
        <v>35111.0</v>
      </c>
      <c r="L13" s="8">
        <v>555760.0</v>
      </c>
      <c r="N13" s="9"/>
      <c r="O13" s="8"/>
      <c r="P13" s="2" t="s">
        <v>27</v>
      </c>
    </row>
    <row r="14">
      <c r="A14" s="10" t="s">
        <v>56</v>
      </c>
      <c r="B14" s="10" t="s">
        <v>53</v>
      </c>
      <c r="E14" s="10" t="s">
        <v>54</v>
      </c>
      <c r="F14" s="10" t="s">
        <v>55</v>
      </c>
      <c r="G14" s="10" t="s">
        <v>46</v>
      </c>
      <c r="H14" s="10">
        <v>252488.0</v>
      </c>
      <c r="I14" s="10">
        <v>608037.0</v>
      </c>
      <c r="J14" s="10">
        <v>203228.0</v>
      </c>
      <c r="K14" s="10">
        <v>35111.0</v>
      </c>
      <c r="L14" s="8">
        <v>456871.0</v>
      </c>
      <c r="M14" s="3">
        <v>804000.0</v>
      </c>
      <c r="N14" s="9">
        <f t="shared" ref="N14:N17" si="3">O14/M14</f>
        <v>0.4317524876</v>
      </c>
      <c r="O14" s="8">
        <f t="shared" ref="O14:O17" si="4">IF(M14-L14&lt;0,0,M14-L14)</f>
        <v>347129</v>
      </c>
    </row>
    <row r="15">
      <c r="A15" s="10" t="s">
        <v>57</v>
      </c>
      <c r="B15" s="10" t="s">
        <v>58</v>
      </c>
      <c r="C15" s="10">
        <v>1.0</v>
      </c>
      <c r="E15" s="10" t="s">
        <v>59</v>
      </c>
      <c r="F15" s="10" t="s">
        <v>55</v>
      </c>
      <c r="G15" s="10" t="s">
        <v>46</v>
      </c>
      <c r="H15" s="10">
        <v>252795.0</v>
      </c>
      <c r="I15" s="10">
        <v>607838.0</v>
      </c>
      <c r="J15" s="10">
        <v>203273.0</v>
      </c>
      <c r="K15" s="10">
        <v>35111.0</v>
      </c>
      <c r="L15" s="8">
        <v>2016300.0</v>
      </c>
      <c r="M15" s="3">
        <v>2060000.0</v>
      </c>
      <c r="N15" s="9">
        <f t="shared" si="3"/>
        <v>0.02121359223</v>
      </c>
      <c r="O15" s="8">
        <f t="shared" si="4"/>
        <v>43700</v>
      </c>
    </row>
    <row r="16">
      <c r="A16" s="7" t="s">
        <v>60</v>
      </c>
      <c r="B16" s="7" t="s">
        <v>61</v>
      </c>
      <c r="C16" s="7">
        <v>15.0</v>
      </c>
      <c r="D16" s="7"/>
      <c r="E16" s="7" t="s">
        <v>62</v>
      </c>
      <c r="F16" s="7" t="s">
        <v>63</v>
      </c>
      <c r="G16" s="2" t="s">
        <v>64</v>
      </c>
      <c r="H16" s="7">
        <v>200915.0</v>
      </c>
      <c r="I16" s="7">
        <v>353671.0</v>
      </c>
      <c r="J16" s="7">
        <v>4753.0</v>
      </c>
      <c r="K16" s="7">
        <v>23990.0</v>
      </c>
      <c r="L16" s="8">
        <v>205045.0</v>
      </c>
      <c r="M16" s="3">
        <v>445900.0</v>
      </c>
      <c r="N16" s="9">
        <f t="shared" si="3"/>
        <v>0.5401547432</v>
      </c>
      <c r="O16" s="8">
        <f t="shared" si="4"/>
        <v>240855</v>
      </c>
    </row>
    <row r="17">
      <c r="A17" s="11" t="s">
        <v>65</v>
      </c>
      <c r="G17" s="10" t="s">
        <v>64</v>
      </c>
      <c r="L17" s="12">
        <f>L18+L19</f>
        <v>2346716</v>
      </c>
      <c r="M17" s="13">
        <v>4708000.0</v>
      </c>
      <c r="N17" s="9">
        <f t="shared" si="3"/>
        <v>0.5015471538</v>
      </c>
      <c r="O17" s="12">
        <f t="shared" si="4"/>
        <v>2361284</v>
      </c>
    </row>
    <row r="18">
      <c r="A18" s="14" t="s">
        <v>66</v>
      </c>
      <c r="B18" s="14" t="s">
        <v>67</v>
      </c>
      <c r="C18" s="14">
        <v>1.0</v>
      </c>
      <c r="D18" s="14"/>
      <c r="E18" s="14" t="s">
        <v>68</v>
      </c>
      <c r="F18" s="14" t="s">
        <v>69</v>
      </c>
      <c r="G18" s="10" t="s">
        <v>64</v>
      </c>
      <c r="H18" s="14">
        <v>183732.0</v>
      </c>
      <c r="I18" s="14">
        <v>332404.0</v>
      </c>
      <c r="J18" s="14">
        <v>62.0</v>
      </c>
      <c r="K18" s="14">
        <v>20160.0</v>
      </c>
      <c r="L18" s="15">
        <v>1742530.0</v>
      </c>
      <c r="M18" s="14"/>
      <c r="N18" s="9"/>
      <c r="O18" s="15"/>
      <c r="P18" s="2" t="s">
        <v>70</v>
      </c>
    </row>
    <row r="19">
      <c r="A19" s="14" t="s">
        <v>66</v>
      </c>
      <c r="B19" s="14" t="s">
        <v>67</v>
      </c>
      <c r="C19" s="14">
        <v>1.0</v>
      </c>
      <c r="D19" s="14"/>
      <c r="E19" s="14" t="s">
        <v>68</v>
      </c>
      <c r="F19" s="14" t="s">
        <v>69</v>
      </c>
      <c r="G19" s="10" t="s">
        <v>64</v>
      </c>
      <c r="H19" s="14">
        <v>183732.0</v>
      </c>
      <c r="I19" s="14">
        <v>332404.0</v>
      </c>
      <c r="J19" s="14">
        <v>62.0</v>
      </c>
      <c r="K19" s="14">
        <v>20160.0</v>
      </c>
      <c r="L19" s="15">
        <v>604186.0</v>
      </c>
      <c r="M19" s="14"/>
      <c r="N19" s="9"/>
      <c r="O19" s="15"/>
      <c r="P19" s="2" t="s">
        <v>70</v>
      </c>
    </row>
    <row r="20">
      <c r="A20" s="10" t="s">
        <v>71</v>
      </c>
      <c r="B20" s="10" t="s">
        <v>72</v>
      </c>
      <c r="C20" s="10">
        <v>115.0</v>
      </c>
      <c r="E20" s="10" t="s">
        <v>73</v>
      </c>
      <c r="F20" s="10" t="s">
        <v>74</v>
      </c>
      <c r="G20" s="10" t="s">
        <v>64</v>
      </c>
      <c r="H20" s="10">
        <v>176276.0</v>
      </c>
      <c r="I20" s="10">
        <v>314297.0</v>
      </c>
      <c r="J20" s="10">
        <v>148.0</v>
      </c>
      <c r="K20" s="10">
        <v>23510.0</v>
      </c>
      <c r="L20" s="8">
        <v>536508.0</v>
      </c>
      <c r="M20" s="3">
        <v>15249.19</v>
      </c>
      <c r="N20" s="9">
        <f t="shared" ref="N20:N26" si="5">O20/M20</f>
        <v>0</v>
      </c>
      <c r="O20" s="8">
        <f t="shared" ref="O20:O26" si="6">IF(M20-L20&lt;0,0,M20-L20)</f>
        <v>0</v>
      </c>
    </row>
    <row r="21">
      <c r="A21" s="10" t="s">
        <v>75</v>
      </c>
      <c r="B21" s="10" t="s">
        <v>76</v>
      </c>
      <c r="C21" s="10">
        <v>25.0</v>
      </c>
      <c r="E21" s="10" t="s">
        <v>77</v>
      </c>
      <c r="F21" s="10" t="s">
        <v>74</v>
      </c>
      <c r="G21" s="10" t="s">
        <v>64</v>
      </c>
      <c r="H21" s="10">
        <v>177322.0</v>
      </c>
      <c r="I21" s="10">
        <v>318844.0</v>
      </c>
      <c r="J21" s="10">
        <v>151.0</v>
      </c>
      <c r="K21" s="10">
        <v>23130.0</v>
      </c>
      <c r="L21" s="8">
        <v>324385.0</v>
      </c>
      <c r="M21" s="3">
        <v>423600.0</v>
      </c>
      <c r="N21" s="9">
        <f t="shared" si="5"/>
        <v>0.2342186025</v>
      </c>
      <c r="O21" s="8">
        <f t="shared" si="6"/>
        <v>99215</v>
      </c>
    </row>
    <row r="22">
      <c r="A22" s="10" t="s">
        <v>78</v>
      </c>
      <c r="B22" s="10" t="s">
        <v>79</v>
      </c>
      <c r="C22" s="10">
        <v>1.0</v>
      </c>
      <c r="E22" s="10" t="s">
        <v>80</v>
      </c>
      <c r="F22" s="10" t="s">
        <v>81</v>
      </c>
      <c r="G22" s="10" t="s">
        <v>82</v>
      </c>
      <c r="H22" s="10">
        <v>117446.0</v>
      </c>
      <c r="I22" s="10">
        <v>413372.0</v>
      </c>
      <c r="J22" s="10">
        <v>44004.0</v>
      </c>
      <c r="K22" s="10">
        <v>35111.0</v>
      </c>
      <c r="L22" s="8">
        <v>740808.0</v>
      </c>
      <c r="M22" s="3">
        <v>1505000.0</v>
      </c>
      <c r="N22" s="9">
        <f t="shared" si="5"/>
        <v>0.5077687708</v>
      </c>
      <c r="O22" s="8">
        <f t="shared" si="6"/>
        <v>764192</v>
      </c>
    </row>
    <row r="23">
      <c r="A23" s="10" t="s">
        <v>83</v>
      </c>
      <c r="B23" s="10" t="s">
        <v>84</v>
      </c>
      <c r="C23" s="10">
        <v>25.0</v>
      </c>
      <c r="E23" s="10" t="s">
        <v>85</v>
      </c>
      <c r="F23" s="10" t="s">
        <v>86</v>
      </c>
      <c r="G23" s="10" t="s">
        <v>82</v>
      </c>
      <c r="H23" s="10">
        <v>97946.0</v>
      </c>
      <c r="I23" s="10">
        <v>411331.0</v>
      </c>
      <c r="J23" s="10">
        <v>41003.0</v>
      </c>
      <c r="K23" s="10">
        <v>20141.0</v>
      </c>
      <c r="L23" s="8">
        <v>1498010.0</v>
      </c>
      <c r="M23" s="3">
        <v>1668074.15</v>
      </c>
      <c r="N23" s="9">
        <f t="shared" si="5"/>
        <v>0.1019523922</v>
      </c>
      <c r="O23" s="8">
        <f t="shared" si="6"/>
        <v>170064.15</v>
      </c>
    </row>
    <row r="24">
      <c r="A24" s="10" t="s">
        <v>87</v>
      </c>
      <c r="B24" s="10" t="s">
        <v>88</v>
      </c>
      <c r="C24" s="10">
        <v>133.0</v>
      </c>
      <c r="E24" s="10" t="s">
        <v>89</v>
      </c>
      <c r="F24" s="10" t="s">
        <v>90</v>
      </c>
      <c r="G24" s="10" t="s">
        <v>82</v>
      </c>
      <c r="H24" s="10">
        <v>127823.0</v>
      </c>
      <c r="I24" s="10">
        <v>402831.0</v>
      </c>
      <c r="J24" s="10">
        <v>44772.0</v>
      </c>
      <c r="K24" s="10">
        <v>23130.0</v>
      </c>
      <c r="L24" s="8">
        <v>315304.0</v>
      </c>
      <c r="M24" s="3">
        <v>395940.0</v>
      </c>
      <c r="N24" s="9">
        <f t="shared" si="5"/>
        <v>0.2036571198</v>
      </c>
      <c r="O24" s="8">
        <f t="shared" si="6"/>
        <v>80636</v>
      </c>
    </row>
    <row r="25">
      <c r="A25" s="10" t="s">
        <v>91</v>
      </c>
      <c r="B25" s="10" t="s">
        <v>92</v>
      </c>
      <c r="C25" s="10">
        <v>34.0</v>
      </c>
      <c r="E25" s="10" t="s">
        <v>93</v>
      </c>
      <c r="F25" s="10" t="s">
        <v>86</v>
      </c>
      <c r="G25" s="10" t="s">
        <v>82</v>
      </c>
      <c r="H25" s="10">
        <v>99289.0</v>
      </c>
      <c r="I25" s="10">
        <v>410805.0</v>
      </c>
      <c r="J25" s="10">
        <v>44009.0</v>
      </c>
      <c r="K25" s="10">
        <v>38210.0</v>
      </c>
      <c r="L25" s="8">
        <v>319332.0</v>
      </c>
      <c r="M25" s="3">
        <v>501474.0</v>
      </c>
      <c r="N25" s="9">
        <f t="shared" si="5"/>
        <v>0.3632132473</v>
      </c>
      <c r="O25" s="8">
        <f t="shared" si="6"/>
        <v>182142</v>
      </c>
    </row>
    <row r="26">
      <c r="A26" s="10" t="s">
        <v>94</v>
      </c>
      <c r="B26" s="10" t="s">
        <v>95</v>
      </c>
      <c r="C26" s="10">
        <v>21.0</v>
      </c>
      <c r="E26" s="10" t="s">
        <v>96</v>
      </c>
      <c r="F26" s="10" t="s">
        <v>97</v>
      </c>
      <c r="G26" s="10" t="s">
        <v>98</v>
      </c>
      <c r="H26" s="10">
        <v>114552.0</v>
      </c>
      <c r="I26" s="10">
        <v>490378.0</v>
      </c>
      <c r="J26" s="10">
        <v>28085.0</v>
      </c>
      <c r="K26" s="10">
        <v>38210.0</v>
      </c>
      <c r="L26" s="8">
        <v>669266.0</v>
      </c>
      <c r="M26" s="8">
        <v>863974.2464406475</v>
      </c>
      <c r="N26" s="9">
        <f t="shared" si="5"/>
        <v>0.2253634842</v>
      </c>
      <c r="O26" s="8">
        <f t="shared" si="6"/>
        <v>194708.2464</v>
      </c>
    </row>
    <row r="27">
      <c r="A27" s="10" t="s">
        <v>99</v>
      </c>
      <c r="B27" s="10" t="s">
        <v>100</v>
      </c>
      <c r="C27" s="10">
        <v>202.0</v>
      </c>
      <c r="E27" s="10" t="s">
        <v>101</v>
      </c>
      <c r="F27" s="10" t="s">
        <v>102</v>
      </c>
      <c r="G27" s="10" t="s">
        <v>98</v>
      </c>
      <c r="H27" s="10">
        <v>112250.0</v>
      </c>
      <c r="I27" s="10">
        <v>480250.0</v>
      </c>
      <c r="J27" s="10">
        <v>220801.0</v>
      </c>
      <c r="K27" s="10">
        <v>52230.0</v>
      </c>
      <c r="L27" s="8">
        <v>1461120.0</v>
      </c>
      <c r="N27" s="8"/>
      <c r="O27" s="8"/>
    </row>
    <row r="28">
      <c r="A28" s="10" t="s">
        <v>99</v>
      </c>
      <c r="B28" s="10" t="s">
        <v>100</v>
      </c>
      <c r="C28" s="10">
        <v>202.0</v>
      </c>
      <c r="E28" s="10" t="s">
        <v>101</v>
      </c>
      <c r="F28" s="10" t="s">
        <v>102</v>
      </c>
      <c r="G28" s="10" t="s">
        <v>98</v>
      </c>
      <c r="H28" s="10">
        <v>112250.0</v>
      </c>
      <c r="I28" s="10">
        <v>480250.0</v>
      </c>
      <c r="J28" s="10">
        <v>220801.0</v>
      </c>
      <c r="K28" s="10">
        <v>52230.0</v>
      </c>
      <c r="L28" s="8">
        <v>944965.0</v>
      </c>
      <c r="N28" s="8"/>
      <c r="O28" s="8"/>
    </row>
    <row r="29">
      <c r="A29" s="10" t="s">
        <v>99</v>
      </c>
      <c r="B29" s="10" t="s">
        <v>100</v>
      </c>
      <c r="C29" s="10">
        <v>202.0</v>
      </c>
      <c r="E29" s="10" t="s">
        <v>101</v>
      </c>
      <c r="F29" s="10" t="s">
        <v>102</v>
      </c>
      <c r="G29" s="10" t="s">
        <v>98</v>
      </c>
      <c r="H29" s="10">
        <v>112250.0</v>
      </c>
      <c r="I29" s="10">
        <v>480250.0</v>
      </c>
      <c r="J29" s="10">
        <v>220801.0</v>
      </c>
      <c r="K29" s="10">
        <v>52230.0</v>
      </c>
      <c r="L29" s="8">
        <v>495254.0</v>
      </c>
      <c r="N29" s="8"/>
      <c r="O29" s="8"/>
    </row>
    <row r="30">
      <c r="A30" s="10" t="s">
        <v>99</v>
      </c>
      <c r="B30" s="10" t="s">
        <v>100</v>
      </c>
      <c r="C30" s="10">
        <v>202.0</v>
      </c>
      <c r="E30" s="10" t="s">
        <v>101</v>
      </c>
      <c r="F30" s="10" t="s">
        <v>102</v>
      </c>
      <c r="G30" s="10" t="s">
        <v>98</v>
      </c>
      <c r="H30" s="10">
        <v>112250.0</v>
      </c>
      <c r="I30" s="10">
        <v>480250.0</v>
      </c>
      <c r="J30" s="10">
        <v>220801.0</v>
      </c>
      <c r="K30" s="10">
        <v>52230.0</v>
      </c>
      <c r="L30" s="8">
        <v>376892.0</v>
      </c>
      <c r="N30" s="8"/>
      <c r="O30" s="8"/>
    </row>
    <row r="31">
      <c r="A31" s="7" t="s">
        <v>99</v>
      </c>
      <c r="B31" s="7" t="s">
        <v>100</v>
      </c>
      <c r="C31" s="7">
        <v>202.0</v>
      </c>
      <c r="D31" s="7"/>
      <c r="E31" s="7" t="s">
        <v>101</v>
      </c>
      <c r="F31" s="7" t="s">
        <v>102</v>
      </c>
      <c r="G31" s="10" t="s">
        <v>98</v>
      </c>
      <c r="H31" s="7">
        <v>112250.0</v>
      </c>
      <c r="I31" s="7">
        <v>480250.0</v>
      </c>
      <c r="J31" s="7">
        <v>220801.0</v>
      </c>
      <c r="K31" s="7">
        <v>52230.0</v>
      </c>
      <c r="L31" s="8">
        <v>190562.0</v>
      </c>
      <c r="N31" s="8"/>
      <c r="O31" s="8"/>
    </row>
    <row r="32">
      <c r="A32" s="11" t="s">
        <v>103</v>
      </c>
      <c r="G32" s="10" t="s">
        <v>98</v>
      </c>
      <c r="L32" s="8">
        <f>L35+L34+L33</f>
        <v>6281571</v>
      </c>
      <c r="M32" s="16">
        <v>8157638.0</v>
      </c>
      <c r="N32" s="9">
        <f>O32/M32</f>
        <v>0.2299767408</v>
      </c>
      <c r="O32" s="8">
        <f>IF(M32-L32&lt;0,0,M32-L32)</f>
        <v>1876067</v>
      </c>
    </row>
    <row r="33">
      <c r="A33" s="14" t="s">
        <v>104</v>
      </c>
      <c r="B33" s="14" t="s">
        <v>105</v>
      </c>
      <c r="C33" s="14">
        <v>1.0</v>
      </c>
      <c r="D33" s="14"/>
      <c r="E33" s="14" t="s">
        <v>106</v>
      </c>
      <c r="F33" s="14" t="s">
        <v>107</v>
      </c>
      <c r="G33" s="10" t="s">
        <v>98</v>
      </c>
      <c r="H33" s="14">
        <v>103696.0</v>
      </c>
      <c r="I33" s="14">
        <v>498603.0</v>
      </c>
      <c r="J33" s="14">
        <v>24003.0</v>
      </c>
      <c r="K33" s="14">
        <v>35111.0</v>
      </c>
      <c r="L33" s="15">
        <v>549906.0</v>
      </c>
      <c r="M33" s="14"/>
      <c r="N33" s="9"/>
      <c r="O33" s="15"/>
      <c r="P33" s="2" t="s">
        <v>70</v>
      </c>
    </row>
    <row r="34">
      <c r="A34" s="14" t="s">
        <v>108</v>
      </c>
      <c r="B34" s="14" t="s">
        <v>109</v>
      </c>
      <c r="C34" s="14">
        <v>1.0</v>
      </c>
      <c r="D34" s="14"/>
      <c r="E34" s="14" t="s">
        <v>110</v>
      </c>
      <c r="F34" s="14" t="s">
        <v>107</v>
      </c>
      <c r="G34" s="10" t="s">
        <v>98</v>
      </c>
      <c r="H34" s="14">
        <v>100985.0</v>
      </c>
      <c r="I34" s="14">
        <v>499055.0</v>
      </c>
      <c r="J34" s="14">
        <v>23301.0</v>
      </c>
      <c r="K34" s="14">
        <v>24100.0</v>
      </c>
      <c r="L34" s="15">
        <v>5487370.0</v>
      </c>
      <c r="M34" s="14"/>
      <c r="N34" s="9"/>
      <c r="O34" s="15"/>
      <c r="P34" s="2" t="s">
        <v>70</v>
      </c>
    </row>
    <row r="35">
      <c r="A35" s="14" t="s">
        <v>108</v>
      </c>
      <c r="B35" s="14" t="s">
        <v>109</v>
      </c>
      <c r="C35" s="14">
        <v>1.0</v>
      </c>
      <c r="D35" s="14"/>
      <c r="E35" s="14" t="s">
        <v>110</v>
      </c>
      <c r="F35" s="14" t="s">
        <v>107</v>
      </c>
      <c r="G35" s="10" t="s">
        <v>98</v>
      </c>
      <c r="H35" s="14">
        <v>100985.0</v>
      </c>
      <c r="I35" s="14">
        <v>499055.0</v>
      </c>
      <c r="J35" s="14">
        <v>23301.0</v>
      </c>
      <c r="K35" s="14">
        <v>24100.0</v>
      </c>
      <c r="L35" s="15">
        <v>244295.0</v>
      </c>
      <c r="M35" s="14"/>
      <c r="N35" s="9"/>
      <c r="O35" s="15"/>
      <c r="P35" s="2" t="s">
        <v>70</v>
      </c>
    </row>
    <row r="36">
      <c r="A36" s="10" t="s">
        <v>111</v>
      </c>
      <c r="B36" s="10" t="s">
        <v>112</v>
      </c>
      <c r="C36" s="10">
        <v>1.0</v>
      </c>
      <c r="E36" s="10" t="s">
        <v>110</v>
      </c>
      <c r="F36" s="10" t="s">
        <v>113</v>
      </c>
      <c r="G36" s="10" t="s">
        <v>98</v>
      </c>
      <c r="H36" s="10">
        <v>101894.0</v>
      </c>
      <c r="I36" s="10">
        <v>498859.0</v>
      </c>
      <c r="J36" s="10">
        <v>28176.0</v>
      </c>
      <c r="K36" s="10">
        <v>35111.0</v>
      </c>
      <c r="L36" s="8">
        <v>365424.0</v>
      </c>
      <c r="M36" s="8">
        <v>456312.5</v>
      </c>
      <c r="N36" s="9">
        <f t="shared" ref="N36:N40" si="7">O36/M36</f>
        <v>0.1991803862</v>
      </c>
      <c r="O36" s="8">
        <f t="shared" ref="O36:O39" si="8">IF(M36-L36&lt;0,0,M36-L36)</f>
        <v>90888.5</v>
      </c>
    </row>
    <row r="37">
      <c r="A37" s="10" t="s">
        <v>114</v>
      </c>
      <c r="B37" s="10" t="s">
        <v>115</v>
      </c>
      <c r="C37" s="10">
        <v>1.0</v>
      </c>
      <c r="E37" s="10" t="s">
        <v>116</v>
      </c>
      <c r="F37" s="10" t="s">
        <v>117</v>
      </c>
      <c r="G37" s="10" t="s">
        <v>98</v>
      </c>
      <c r="H37" s="10">
        <v>112698.0</v>
      </c>
      <c r="I37" s="10">
        <v>513765.0</v>
      </c>
      <c r="J37" s="10">
        <v>28091.0</v>
      </c>
      <c r="K37" s="10">
        <v>38210.0</v>
      </c>
      <c r="L37" s="8">
        <v>312279.0</v>
      </c>
      <c r="M37" s="16">
        <v>428790.0</v>
      </c>
      <c r="N37" s="9">
        <f t="shared" si="7"/>
        <v>0.2717204226</v>
      </c>
      <c r="O37" s="8">
        <f t="shared" si="8"/>
        <v>116511</v>
      </c>
    </row>
    <row r="38">
      <c r="A38" s="10" t="s">
        <v>118</v>
      </c>
      <c r="B38" s="10" t="s">
        <v>119</v>
      </c>
      <c r="C38" s="10">
        <v>35.0</v>
      </c>
      <c r="E38" s="10" t="s">
        <v>120</v>
      </c>
      <c r="F38" s="10" t="s">
        <v>121</v>
      </c>
      <c r="G38" s="10" t="s">
        <v>98</v>
      </c>
      <c r="H38" s="10">
        <v>130055.0</v>
      </c>
      <c r="I38" s="10">
        <v>483500.0</v>
      </c>
      <c r="J38" s="10">
        <v>24002.0</v>
      </c>
      <c r="K38" s="10">
        <v>35111.0</v>
      </c>
      <c r="L38" s="8">
        <v>324282.0</v>
      </c>
      <c r="M38" s="16">
        <v>836190.0</v>
      </c>
      <c r="N38" s="9">
        <f t="shared" si="7"/>
        <v>0.6121910092</v>
      </c>
      <c r="O38" s="8">
        <f t="shared" si="8"/>
        <v>511908</v>
      </c>
    </row>
    <row r="39">
      <c r="A39" s="10" t="s">
        <v>122</v>
      </c>
      <c r="B39" s="10" t="s">
        <v>123</v>
      </c>
      <c r="C39" s="10">
        <v>1.0</v>
      </c>
      <c r="E39" s="10" t="s">
        <v>124</v>
      </c>
      <c r="F39" s="10" t="s">
        <v>97</v>
      </c>
      <c r="G39" s="10" t="s">
        <v>98</v>
      </c>
      <c r="H39" s="10">
        <v>118246.0</v>
      </c>
      <c r="I39" s="10">
        <v>490968.0</v>
      </c>
      <c r="J39" s="10">
        <v>24000.0</v>
      </c>
      <c r="K39" s="10">
        <v>35111.0</v>
      </c>
      <c r="L39" s="8">
        <v>920229.0</v>
      </c>
      <c r="M39" s="16">
        <v>1594000.0</v>
      </c>
      <c r="N39" s="9">
        <f t="shared" si="7"/>
        <v>0.4226919699</v>
      </c>
      <c r="O39" s="8">
        <f t="shared" si="8"/>
        <v>673771</v>
      </c>
    </row>
    <row r="40">
      <c r="A40" s="10" t="s">
        <v>125</v>
      </c>
      <c r="B40" s="10" t="s">
        <v>126</v>
      </c>
      <c r="C40" s="10">
        <v>51.0</v>
      </c>
      <c r="E40" s="10" t="s">
        <v>127</v>
      </c>
      <c r="F40" s="10" t="s">
        <v>128</v>
      </c>
      <c r="G40" s="10" t="s">
        <v>129</v>
      </c>
      <c r="H40" s="10">
        <v>250428.0</v>
      </c>
      <c r="I40" s="10">
        <v>472719.0</v>
      </c>
      <c r="J40" s="10">
        <v>75305.0</v>
      </c>
      <c r="K40" s="10">
        <v>38210.0</v>
      </c>
      <c r="L40" s="8">
        <v>239299.0</v>
      </c>
      <c r="M40" s="3">
        <v>232790.0</v>
      </c>
      <c r="N40" s="9">
        <f t="shared" si="7"/>
        <v>0</v>
      </c>
      <c r="O40" s="3">
        <v>0.0</v>
      </c>
    </row>
    <row r="41">
      <c r="A41" s="10" t="s">
        <v>130</v>
      </c>
      <c r="B41" s="10" t="s">
        <v>131</v>
      </c>
      <c r="C41" s="10">
        <v>27.0</v>
      </c>
      <c r="E41" s="10" t="s">
        <v>132</v>
      </c>
      <c r="F41" s="10" t="s">
        <v>128</v>
      </c>
      <c r="G41" s="10" t="s">
        <v>129</v>
      </c>
      <c r="H41" s="10">
        <v>251088.0</v>
      </c>
      <c r="I41" s="10">
        <v>474121.0</v>
      </c>
      <c r="J41" s="10">
        <v>71105.0</v>
      </c>
      <c r="K41" s="10">
        <v>20130.0</v>
      </c>
      <c r="L41" s="8">
        <v>231519.0</v>
      </c>
      <c r="N41" s="9"/>
      <c r="O41" s="8"/>
      <c r="P41" s="2" t="s">
        <v>133</v>
      </c>
    </row>
    <row r="42">
      <c r="A42" s="10" t="s">
        <v>134</v>
      </c>
      <c r="B42" s="10" t="s">
        <v>135</v>
      </c>
      <c r="C42" s="10">
        <v>7.0</v>
      </c>
      <c r="D42" s="10">
        <v>-9.0</v>
      </c>
      <c r="E42" s="10" t="s">
        <v>136</v>
      </c>
      <c r="F42" s="10" t="s">
        <v>137</v>
      </c>
      <c r="G42" s="10" t="s">
        <v>137</v>
      </c>
      <c r="H42" s="10">
        <v>133424.0</v>
      </c>
      <c r="I42" s="10">
        <v>457245.0</v>
      </c>
      <c r="J42" s="10">
        <v>202825.0</v>
      </c>
      <c r="K42" s="10">
        <v>35111.0</v>
      </c>
      <c r="L42" s="8">
        <v>338634.0</v>
      </c>
      <c r="N42" s="9"/>
      <c r="O42" s="8"/>
      <c r="P42" s="2" t="s">
        <v>27</v>
      </c>
    </row>
    <row r="43">
      <c r="A43" s="10" t="s">
        <v>138</v>
      </c>
      <c r="B43" s="10" t="s">
        <v>139</v>
      </c>
      <c r="C43" s="10">
        <v>181.0</v>
      </c>
      <c r="E43" s="10" t="s">
        <v>140</v>
      </c>
      <c r="F43" s="10" t="s">
        <v>137</v>
      </c>
      <c r="G43" s="10" t="s">
        <v>137</v>
      </c>
      <c r="H43" s="10">
        <v>133894.0</v>
      </c>
      <c r="I43" s="10">
        <v>457010.0</v>
      </c>
      <c r="J43" s="10">
        <v>202824.0</v>
      </c>
      <c r="K43" s="10">
        <v>35111.0</v>
      </c>
      <c r="L43" s="8">
        <v>232068.0</v>
      </c>
      <c r="M43" s="2">
        <v>70060.0</v>
      </c>
      <c r="N43" s="9">
        <f>O43/M43</f>
        <v>0</v>
      </c>
      <c r="O43" s="8">
        <f>IF(M43-L43&lt;0,0,M43-L43)</f>
        <v>0</v>
      </c>
    </row>
    <row r="44">
      <c r="A44" s="10" t="s">
        <v>141</v>
      </c>
      <c r="B44" s="10" t="s">
        <v>142</v>
      </c>
      <c r="C44" s="10">
        <v>8.0</v>
      </c>
      <c r="E44" s="10" t="s">
        <v>143</v>
      </c>
      <c r="F44" s="10" t="s">
        <v>144</v>
      </c>
      <c r="G44" s="10" t="s">
        <v>137</v>
      </c>
      <c r="H44" s="10">
        <v>134256.0</v>
      </c>
      <c r="I44" s="10">
        <v>433341.0</v>
      </c>
      <c r="J44" s="10">
        <v>10723.0</v>
      </c>
      <c r="K44" s="10">
        <v>23130.0</v>
      </c>
      <c r="L44" s="8">
        <v>368527.0</v>
      </c>
      <c r="N44" s="9"/>
      <c r="O44" s="8"/>
      <c r="P44" s="2" t="s">
        <v>27</v>
      </c>
    </row>
    <row r="45">
      <c r="A45" s="10" t="s">
        <v>145</v>
      </c>
      <c r="B45" s="10" t="s">
        <v>146</v>
      </c>
      <c r="C45" s="10">
        <v>10.0</v>
      </c>
      <c r="E45" s="10" t="s">
        <v>147</v>
      </c>
      <c r="F45" s="10" t="s">
        <v>148</v>
      </c>
      <c r="G45" s="10" t="s">
        <v>149</v>
      </c>
      <c r="H45" s="10">
        <v>37262.0</v>
      </c>
      <c r="I45" s="10">
        <v>385782.0</v>
      </c>
      <c r="J45" s="10">
        <v>201386.0</v>
      </c>
      <c r="K45" s="10">
        <v>35111.0</v>
      </c>
      <c r="L45" s="8">
        <v>393995.0</v>
      </c>
      <c r="M45" s="7">
        <v>670962.0</v>
      </c>
      <c r="N45" s="9">
        <f t="shared" ref="N45:N49" si="9">O45/M45</f>
        <v>0.4127908883</v>
      </c>
      <c r="O45" s="8">
        <f t="shared" ref="O45:O49" si="10">IF(M45-L45&lt;0,0,M45-L45)</f>
        <v>276967</v>
      </c>
    </row>
    <row r="46">
      <c r="A46" s="10" t="s">
        <v>150</v>
      </c>
      <c r="B46" s="10" t="s">
        <v>151</v>
      </c>
      <c r="C46" s="10">
        <v>5.0</v>
      </c>
      <c r="E46" s="10" t="s">
        <v>152</v>
      </c>
      <c r="F46" s="10" t="s">
        <v>153</v>
      </c>
      <c r="G46" s="10" t="s">
        <v>149</v>
      </c>
      <c r="H46" s="10">
        <v>43193.0</v>
      </c>
      <c r="I46" s="10">
        <v>373788.0</v>
      </c>
      <c r="J46" s="10">
        <v>51104.0</v>
      </c>
      <c r="K46" s="10">
        <v>20141.0</v>
      </c>
      <c r="L46" s="8">
        <v>1937880.0</v>
      </c>
      <c r="M46" s="7">
        <v>3569000.0</v>
      </c>
      <c r="N46" s="9">
        <f t="shared" si="9"/>
        <v>0.4570243766</v>
      </c>
      <c r="O46" s="8">
        <f t="shared" si="10"/>
        <v>1631120</v>
      </c>
    </row>
    <row r="47">
      <c r="A47" s="10" t="s">
        <v>154</v>
      </c>
      <c r="B47" s="10" t="s">
        <v>151</v>
      </c>
      <c r="C47" s="10">
        <v>5.0</v>
      </c>
      <c r="D47" s="10" t="s">
        <v>155</v>
      </c>
      <c r="E47" s="10" t="s">
        <v>152</v>
      </c>
      <c r="F47" s="10" t="s">
        <v>153</v>
      </c>
      <c r="G47" s="10" t="s">
        <v>149</v>
      </c>
      <c r="H47" s="10">
        <v>42898.0</v>
      </c>
      <c r="I47" s="10">
        <v>372783.0</v>
      </c>
      <c r="J47" s="10">
        <v>114744.0</v>
      </c>
      <c r="K47" s="10">
        <v>35111.0</v>
      </c>
      <c r="L47" s="8">
        <v>258546.0</v>
      </c>
      <c r="M47" s="7">
        <v>780000.0</v>
      </c>
      <c r="N47" s="9">
        <f t="shared" si="9"/>
        <v>0.6685307692</v>
      </c>
      <c r="O47" s="8">
        <f t="shared" si="10"/>
        <v>521454</v>
      </c>
    </row>
    <row r="48">
      <c r="A48" s="10" t="s">
        <v>156</v>
      </c>
      <c r="B48" s="10" t="s">
        <v>61</v>
      </c>
      <c r="C48" s="10">
        <v>10.0</v>
      </c>
      <c r="E48" s="10" t="s">
        <v>157</v>
      </c>
      <c r="F48" s="10" t="s">
        <v>158</v>
      </c>
      <c r="G48" s="10" t="s">
        <v>149</v>
      </c>
      <c r="H48" s="10">
        <v>47750.0</v>
      </c>
      <c r="I48" s="10">
        <v>366500.0</v>
      </c>
      <c r="J48" s="10">
        <v>51105.0</v>
      </c>
      <c r="K48" s="10">
        <v>20150.0</v>
      </c>
      <c r="L48" s="8">
        <v>801815.0</v>
      </c>
      <c r="M48" s="8">
        <v>1205149.68</v>
      </c>
      <c r="N48" s="9">
        <f t="shared" si="9"/>
        <v>0.3346760047</v>
      </c>
      <c r="O48" s="8">
        <f t="shared" si="10"/>
        <v>403334.68</v>
      </c>
    </row>
    <row r="49">
      <c r="A49" s="10" t="s">
        <v>159</v>
      </c>
      <c r="B49" s="10" t="s">
        <v>160</v>
      </c>
      <c r="C49" s="10">
        <v>1.0</v>
      </c>
      <c r="E49" s="10" t="s">
        <v>161</v>
      </c>
      <c r="F49" s="10" t="s">
        <v>162</v>
      </c>
      <c r="G49" s="10" t="s">
        <v>149</v>
      </c>
      <c r="H49" s="10">
        <v>39593.0</v>
      </c>
      <c r="I49" s="10">
        <v>385373.0</v>
      </c>
      <c r="J49" s="10">
        <v>51501.0</v>
      </c>
      <c r="K49" s="10">
        <v>19201.0</v>
      </c>
      <c r="L49" s="8">
        <v>492757.0</v>
      </c>
      <c r="M49" s="10">
        <f>867000+3556+33615+14898+12572+15190+628</f>
        <v>947459</v>
      </c>
      <c r="N49" s="9">
        <f t="shared" si="9"/>
        <v>0.4799173368</v>
      </c>
      <c r="O49" s="8">
        <f t="shared" si="10"/>
        <v>454702</v>
      </c>
    </row>
    <row r="50">
      <c r="A50" s="10" t="s">
        <v>163</v>
      </c>
      <c r="B50" s="10" t="s">
        <v>164</v>
      </c>
      <c r="C50" s="10">
        <v>2.0</v>
      </c>
      <c r="E50" s="10" t="s">
        <v>165</v>
      </c>
      <c r="F50" s="10" t="s">
        <v>166</v>
      </c>
      <c r="G50" s="10" t="s">
        <v>167</v>
      </c>
      <c r="H50" s="10">
        <v>77704.0</v>
      </c>
      <c r="I50" s="10">
        <v>434252.0</v>
      </c>
      <c r="J50" s="10">
        <v>11024.0</v>
      </c>
      <c r="K50" s="10">
        <v>20130.0</v>
      </c>
      <c r="L50" s="8">
        <v>422187.0</v>
      </c>
      <c r="N50" s="9"/>
      <c r="O50" s="9"/>
    </row>
    <row r="51">
      <c r="A51" s="10" t="s">
        <v>168</v>
      </c>
      <c r="B51" s="10" t="s">
        <v>169</v>
      </c>
      <c r="C51" s="10">
        <v>121.0</v>
      </c>
      <c r="E51" s="10" t="s">
        <v>170</v>
      </c>
      <c r="F51" s="10" t="s">
        <v>166</v>
      </c>
      <c r="G51" s="10" t="s">
        <v>167</v>
      </c>
      <c r="H51" s="10">
        <v>79871.0</v>
      </c>
      <c r="I51" s="10">
        <v>432082.0</v>
      </c>
      <c r="J51" s="10">
        <v>10061.0</v>
      </c>
      <c r="K51" s="10">
        <v>19201.0</v>
      </c>
      <c r="L51" s="8">
        <v>788970.0</v>
      </c>
      <c r="N51" s="9"/>
      <c r="O51" s="9"/>
    </row>
    <row r="52">
      <c r="A52" s="10" t="s">
        <v>171</v>
      </c>
      <c r="B52" s="10" t="s">
        <v>172</v>
      </c>
      <c r="C52" s="10">
        <v>10.0</v>
      </c>
      <c r="E52" s="10" t="s">
        <v>173</v>
      </c>
      <c r="F52" s="10" t="s">
        <v>174</v>
      </c>
      <c r="G52" s="10" t="s">
        <v>167</v>
      </c>
      <c r="H52" s="10">
        <v>61481.0</v>
      </c>
      <c r="I52" s="10">
        <v>442057.0</v>
      </c>
      <c r="J52" s="10">
        <v>12149.0</v>
      </c>
      <c r="K52" s="10">
        <v>35111.0</v>
      </c>
      <c r="L52" s="8">
        <v>1217170.0</v>
      </c>
      <c r="N52" s="9"/>
      <c r="O52" s="9"/>
    </row>
    <row r="53">
      <c r="A53" s="10" t="s">
        <v>175</v>
      </c>
      <c r="B53" s="10" t="s">
        <v>176</v>
      </c>
      <c r="C53" s="10">
        <v>76.0</v>
      </c>
      <c r="E53" s="10" t="s">
        <v>177</v>
      </c>
      <c r="F53" s="10" t="s">
        <v>178</v>
      </c>
      <c r="G53" s="10" t="s">
        <v>167</v>
      </c>
      <c r="H53" s="10">
        <v>67036.0</v>
      </c>
      <c r="I53" s="10">
        <v>440390.0</v>
      </c>
      <c r="J53" s="10">
        <v>10058.0</v>
      </c>
      <c r="K53" s="10">
        <v>19201.0</v>
      </c>
      <c r="L53" s="8">
        <v>1231700.0</v>
      </c>
      <c r="N53" s="9"/>
      <c r="O53" s="9"/>
    </row>
    <row r="54">
      <c r="A54" s="10" t="s">
        <v>179</v>
      </c>
      <c r="B54" s="10" t="s">
        <v>180</v>
      </c>
      <c r="C54" s="10">
        <v>194.0</v>
      </c>
      <c r="E54" s="10" t="s">
        <v>181</v>
      </c>
      <c r="F54" s="10" t="s">
        <v>182</v>
      </c>
      <c r="G54" s="10" t="s">
        <v>167</v>
      </c>
      <c r="H54" s="10">
        <v>66120.0</v>
      </c>
      <c r="I54" s="10">
        <v>441896.0</v>
      </c>
      <c r="J54" s="10">
        <v>204654.0</v>
      </c>
      <c r="K54" s="10">
        <v>35120.0</v>
      </c>
      <c r="L54" s="8">
        <v>346413.0</v>
      </c>
      <c r="N54" s="9"/>
      <c r="O54" s="9"/>
    </row>
    <row r="55">
      <c r="A55" s="10" t="s">
        <v>183</v>
      </c>
      <c r="B55" s="10" t="s">
        <v>184</v>
      </c>
      <c r="C55" s="10">
        <v>10.0</v>
      </c>
      <c r="E55" s="10" t="s">
        <v>185</v>
      </c>
      <c r="F55" s="10" t="s">
        <v>166</v>
      </c>
      <c r="G55" s="10" t="s">
        <v>167</v>
      </c>
      <c r="H55" s="10">
        <v>77212.0</v>
      </c>
      <c r="I55" s="10">
        <v>433504.0</v>
      </c>
      <c r="J55" s="10">
        <v>114757.0</v>
      </c>
      <c r="K55" s="10">
        <v>35111.0</v>
      </c>
      <c r="L55" s="8">
        <v>255660.0</v>
      </c>
      <c r="N55" s="9"/>
      <c r="O55" s="9"/>
    </row>
    <row r="56">
      <c r="A56" s="10" t="s">
        <v>186</v>
      </c>
      <c r="B56" s="10" t="s">
        <v>187</v>
      </c>
      <c r="C56" s="10">
        <v>69.0</v>
      </c>
      <c r="E56" s="10" t="s">
        <v>188</v>
      </c>
      <c r="F56" s="10" t="s">
        <v>189</v>
      </c>
      <c r="G56" s="10" t="s">
        <v>167</v>
      </c>
      <c r="H56" s="10">
        <v>64578.0</v>
      </c>
      <c r="I56" s="10">
        <v>440415.0</v>
      </c>
      <c r="J56" s="10">
        <v>204617.0</v>
      </c>
      <c r="K56" s="10">
        <v>35111.0</v>
      </c>
      <c r="L56" s="8">
        <v>576816.0</v>
      </c>
      <c r="N56" s="9"/>
      <c r="O56" s="9"/>
    </row>
    <row r="57">
      <c r="A57" s="10" t="s">
        <v>190</v>
      </c>
      <c r="B57" s="10" t="s">
        <v>191</v>
      </c>
      <c r="C57" s="10">
        <v>255.0</v>
      </c>
      <c r="E57" s="10" t="s">
        <v>192</v>
      </c>
      <c r="F57" s="10" t="s">
        <v>178</v>
      </c>
      <c r="G57" s="10" t="s">
        <v>167</v>
      </c>
      <c r="H57" s="10">
        <v>71000.0</v>
      </c>
      <c r="I57" s="10">
        <v>439203.0</v>
      </c>
      <c r="J57" s="10">
        <v>10059.0</v>
      </c>
      <c r="K57" s="10">
        <v>19201.0</v>
      </c>
      <c r="L57" s="8">
        <v>318605.0</v>
      </c>
      <c r="N57" s="9"/>
      <c r="O57" s="9"/>
    </row>
    <row r="58">
      <c r="A58" s="10" t="s">
        <v>193</v>
      </c>
      <c r="B58" s="10" t="s">
        <v>194</v>
      </c>
      <c r="C58" s="10">
        <v>80.0</v>
      </c>
      <c r="E58" s="10" t="s">
        <v>195</v>
      </c>
      <c r="F58" s="10" t="s">
        <v>166</v>
      </c>
      <c r="G58" s="10" t="s">
        <v>167</v>
      </c>
      <c r="H58" s="10">
        <v>81574.0</v>
      </c>
      <c r="I58" s="10">
        <v>432192.0</v>
      </c>
      <c r="J58" s="10">
        <v>10928.0</v>
      </c>
      <c r="K58" s="10">
        <v>27900.0</v>
      </c>
      <c r="L58" s="8">
        <v>372135.0</v>
      </c>
      <c r="N58" s="9"/>
      <c r="O58" s="9"/>
    </row>
    <row r="59">
      <c r="A59" s="10" t="s">
        <v>196</v>
      </c>
      <c r="B59" s="10" t="s">
        <v>197</v>
      </c>
      <c r="C59" s="10">
        <v>46.0</v>
      </c>
      <c r="E59" s="10" t="s">
        <v>198</v>
      </c>
      <c r="F59" s="10" t="s">
        <v>199</v>
      </c>
      <c r="G59" s="10" t="s">
        <v>167</v>
      </c>
      <c r="H59" s="10">
        <v>83725.0</v>
      </c>
      <c r="I59" s="10">
        <v>434099.0</v>
      </c>
      <c r="J59" s="10">
        <v>115181.0</v>
      </c>
      <c r="K59" s="10">
        <v>35112.0</v>
      </c>
      <c r="L59" s="8">
        <v>441590.0</v>
      </c>
      <c r="N59" s="9"/>
      <c r="O59" s="9"/>
    </row>
    <row r="60">
      <c r="A60" s="7" t="s">
        <v>200</v>
      </c>
      <c r="B60" s="7" t="s">
        <v>197</v>
      </c>
      <c r="C60" s="7">
        <v>46.0</v>
      </c>
      <c r="D60" s="7"/>
      <c r="E60" s="7" t="s">
        <v>198</v>
      </c>
      <c r="F60" s="7" t="s">
        <v>199</v>
      </c>
      <c r="G60" s="10" t="s">
        <v>167</v>
      </c>
      <c r="H60" s="7">
        <v>83747.0</v>
      </c>
      <c r="I60" s="7">
        <v>433987.0</v>
      </c>
      <c r="J60" s="7">
        <v>203505.0</v>
      </c>
      <c r="K60" s="7">
        <v>35111.0</v>
      </c>
      <c r="L60" s="8">
        <v>207172.0</v>
      </c>
      <c r="N60" s="9"/>
      <c r="O60" s="9"/>
    </row>
    <row r="61">
      <c r="A61" s="10" t="s">
        <v>201</v>
      </c>
      <c r="B61" s="10" t="s">
        <v>202</v>
      </c>
      <c r="C61" s="10">
        <v>10.0</v>
      </c>
      <c r="E61" s="10" t="s">
        <v>203</v>
      </c>
      <c r="F61" s="10" t="s">
        <v>166</v>
      </c>
      <c r="G61" s="10" t="s">
        <v>167</v>
      </c>
      <c r="H61" s="10">
        <v>78545.0</v>
      </c>
      <c r="I61" s="10">
        <v>434865.0</v>
      </c>
      <c r="J61" s="10">
        <v>10063.0</v>
      </c>
      <c r="K61" s="10">
        <v>38210.0</v>
      </c>
      <c r="L61" s="8">
        <v>529226.0</v>
      </c>
      <c r="N61" s="9"/>
      <c r="O61" s="9"/>
    </row>
    <row r="62">
      <c r="A62" s="7" t="s">
        <v>204</v>
      </c>
      <c r="B62" s="7" t="s">
        <v>205</v>
      </c>
      <c r="C62" s="7">
        <v>30.0</v>
      </c>
      <c r="D62" s="7"/>
      <c r="E62" s="7" t="s">
        <v>206</v>
      </c>
      <c r="F62" s="7" t="s">
        <v>166</v>
      </c>
      <c r="G62" s="10" t="s">
        <v>167</v>
      </c>
      <c r="H62" s="7">
        <v>75900.0</v>
      </c>
      <c r="I62" s="7">
        <v>433620.0</v>
      </c>
      <c r="J62" s="7">
        <v>10064.0</v>
      </c>
      <c r="K62" s="7">
        <v>24420.0</v>
      </c>
      <c r="L62" s="8">
        <v>201109.0</v>
      </c>
      <c r="N62" s="9"/>
      <c r="O62" s="9"/>
    </row>
    <row r="63">
      <c r="A63" s="10" t="s">
        <v>207</v>
      </c>
      <c r="B63" s="10" t="s">
        <v>208</v>
      </c>
      <c r="C63" s="10">
        <v>601.0</v>
      </c>
      <c r="E63" s="10" t="s">
        <v>209</v>
      </c>
      <c r="F63" s="10" t="s">
        <v>199</v>
      </c>
      <c r="G63" s="10" t="s">
        <v>167</v>
      </c>
      <c r="H63" s="10">
        <v>82574.0</v>
      </c>
      <c r="I63" s="10">
        <v>432924.0</v>
      </c>
      <c r="J63" s="10">
        <v>10057.0</v>
      </c>
      <c r="K63" s="10">
        <v>19201.0</v>
      </c>
      <c r="L63" s="8">
        <v>2043610.0</v>
      </c>
      <c r="N63" s="9"/>
      <c r="O63" s="9"/>
    </row>
    <row r="64">
      <c r="A64" s="10" t="s">
        <v>210</v>
      </c>
      <c r="B64" s="10" t="s">
        <v>208</v>
      </c>
      <c r="C64" s="10">
        <v>601.0</v>
      </c>
      <c r="E64" s="10" t="s">
        <v>209</v>
      </c>
      <c r="F64" s="10" t="s">
        <v>211</v>
      </c>
      <c r="G64" s="10" t="s">
        <v>167</v>
      </c>
      <c r="H64" s="10">
        <v>84800.0</v>
      </c>
      <c r="I64" s="10">
        <v>433523.0</v>
      </c>
      <c r="J64" s="10">
        <v>203411.0</v>
      </c>
      <c r="K64" s="10">
        <v>35111.0</v>
      </c>
      <c r="L64" s="8">
        <v>453814.0</v>
      </c>
      <c r="N64" s="9"/>
      <c r="O64" s="9"/>
    </row>
    <row r="65">
      <c r="N65" s="9"/>
      <c r="O65" s="9"/>
    </row>
    <row r="66">
      <c r="N66" s="9"/>
      <c r="O66" s="9"/>
    </row>
    <row r="67">
      <c r="N67" s="9"/>
      <c r="O67" s="9"/>
    </row>
    <row r="68">
      <c r="N68" s="9"/>
      <c r="O68" s="9"/>
    </row>
    <row r="69">
      <c r="N69" s="9"/>
      <c r="O69" s="9"/>
    </row>
    <row r="70">
      <c r="N70" s="9"/>
      <c r="O70" s="9"/>
    </row>
    <row r="71">
      <c r="N71" s="9"/>
      <c r="O71" s="9"/>
    </row>
    <row r="72">
      <c r="N72" s="9"/>
      <c r="O72" s="9"/>
    </row>
    <row r="73">
      <c r="N73" s="9"/>
      <c r="O73" s="9"/>
    </row>
    <row r="74">
      <c r="N74" s="9"/>
      <c r="O74" s="9"/>
    </row>
    <row r="75">
      <c r="N75" s="9"/>
      <c r="O75" s="9"/>
    </row>
    <row r="76">
      <c r="N76" s="9"/>
      <c r="O76" s="9"/>
    </row>
    <row r="77">
      <c r="N77" s="9"/>
      <c r="O77" s="9"/>
    </row>
    <row r="78">
      <c r="N78" s="9"/>
      <c r="O78" s="9"/>
    </row>
    <row r="79">
      <c r="N79" s="9"/>
      <c r="O79" s="9"/>
    </row>
    <row r="80">
      <c r="N80" s="9"/>
      <c r="O80" s="9"/>
    </row>
    <row r="81">
      <c r="N81" s="9"/>
      <c r="O81" s="9"/>
    </row>
    <row r="82">
      <c r="N82" s="9"/>
      <c r="O82" s="9"/>
    </row>
    <row r="83">
      <c r="N83" s="9"/>
      <c r="O83" s="9"/>
    </row>
    <row r="84">
      <c r="N84" s="9"/>
      <c r="O84" s="9"/>
    </row>
    <row r="85">
      <c r="N85" s="9"/>
      <c r="O85" s="9"/>
    </row>
    <row r="86">
      <c r="N86" s="9"/>
      <c r="O86" s="9"/>
    </row>
    <row r="87">
      <c r="N87" s="9"/>
      <c r="O87" s="9"/>
    </row>
    <row r="88">
      <c r="N88" s="9"/>
      <c r="O88" s="9"/>
    </row>
    <row r="89">
      <c r="N89" s="9"/>
      <c r="O89" s="9"/>
    </row>
    <row r="90">
      <c r="N90" s="9"/>
      <c r="O90" s="9"/>
    </row>
    <row r="91">
      <c r="N91" s="9"/>
      <c r="O91" s="9"/>
    </row>
    <row r="92">
      <c r="N92" s="9"/>
      <c r="O92" s="9"/>
    </row>
    <row r="93">
      <c r="N93" s="9"/>
      <c r="O93" s="9"/>
    </row>
    <row r="94">
      <c r="N94" s="9"/>
      <c r="O94" s="9"/>
    </row>
    <row r="95">
      <c r="N95" s="9"/>
      <c r="O95" s="9"/>
    </row>
    <row r="96">
      <c r="N96" s="9"/>
      <c r="O96" s="9"/>
    </row>
    <row r="97">
      <c r="N97" s="9"/>
      <c r="O97" s="9"/>
    </row>
    <row r="98">
      <c r="N98" s="9"/>
      <c r="O98" s="9"/>
    </row>
    <row r="99">
      <c r="N99" s="9"/>
      <c r="O99" s="9"/>
    </row>
    <row r="100">
      <c r="N100" s="9"/>
      <c r="O100" s="9"/>
    </row>
    <row r="101">
      <c r="N101" s="9"/>
      <c r="O101" s="9"/>
    </row>
    <row r="102">
      <c r="N102" s="9"/>
      <c r="O102" s="9"/>
    </row>
    <row r="103">
      <c r="N103" s="9"/>
      <c r="O103" s="9"/>
    </row>
    <row r="104">
      <c r="N104" s="9"/>
      <c r="O104" s="9"/>
    </row>
    <row r="105">
      <c r="N105" s="9"/>
      <c r="O105" s="9"/>
    </row>
    <row r="106">
      <c r="N106" s="9"/>
      <c r="O106" s="9"/>
    </row>
    <row r="107">
      <c r="N107" s="9"/>
      <c r="O107" s="9"/>
    </row>
    <row r="108">
      <c r="N108" s="9"/>
      <c r="O108" s="9"/>
    </row>
    <row r="109">
      <c r="N109" s="9"/>
      <c r="O109" s="9"/>
    </row>
    <row r="110">
      <c r="N110" s="9"/>
      <c r="O110" s="9"/>
    </row>
    <row r="111">
      <c r="N111" s="9"/>
      <c r="O111" s="9"/>
    </row>
    <row r="112">
      <c r="N112" s="9"/>
      <c r="O112" s="9"/>
    </row>
    <row r="113">
      <c r="N113" s="9"/>
      <c r="O113" s="9"/>
    </row>
    <row r="114">
      <c r="N114" s="9"/>
      <c r="O114" s="9"/>
    </row>
    <row r="115">
      <c r="N115" s="9"/>
      <c r="O115" s="9"/>
    </row>
    <row r="116">
      <c r="N116" s="9"/>
      <c r="O116" s="9"/>
    </row>
    <row r="117">
      <c r="N117" s="9"/>
      <c r="O117" s="9"/>
    </row>
    <row r="118">
      <c r="N118" s="9"/>
      <c r="O118" s="9"/>
    </row>
    <row r="119">
      <c r="N119" s="9"/>
      <c r="O119" s="9"/>
    </row>
    <row r="120">
      <c r="N120" s="9"/>
      <c r="O120" s="9"/>
    </row>
    <row r="121">
      <c r="N121" s="9"/>
      <c r="O121" s="9"/>
    </row>
    <row r="122">
      <c r="N122" s="9"/>
      <c r="O122" s="9"/>
    </row>
    <row r="123">
      <c r="N123" s="9"/>
      <c r="O123" s="9"/>
    </row>
    <row r="124">
      <c r="N124" s="9"/>
      <c r="O124" s="9"/>
    </row>
    <row r="125">
      <c r="N125" s="9"/>
      <c r="O125" s="9"/>
    </row>
    <row r="126">
      <c r="N126" s="9"/>
      <c r="O126" s="9"/>
    </row>
    <row r="127">
      <c r="N127" s="9"/>
      <c r="O127" s="9"/>
    </row>
    <row r="128">
      <c r="N128" s="9"/>
      <c r="O128" s="9"/>
    </row>
    <row r="129">
      <c r="N129" s="9"/>
      <c r="O129" s="9"/>
    </row>
    <row r="130">
      <c r="N130" s="9"/>
      <c r="O130" s="9"/>
    </row>
    <row r="131">
      <c r="N131" s="9"/>
      <c r="O131" s="9"/>
    </row>
    <row r="132">
      <c r="N132" s="9"/>
      <c r="O132" s="9"/>
    </row>
    <row r="133">
      <c r="N133" s="9"/>
      <c r="O133" s="9"/>
    </row>
    <row r="134">
      <c r="N134" s="9"/>
      <c r="O134" s="9"/>
    </row>
    <row r="135">
      <c r="N135" s="9"/>
      <c r="O135" s="9"/>
    </row>
    <row r="136">
      <c r="N136" s="9"/>
      <c r="O136" s="9"/>
    </row>
    <row r="137">
      <c r="N137" s="9"/>
      <c r="O137" s="9"/>
    </row>
    <row r="138">
      <c r="N138" s="9"/>
      <c r="O138" s="9"/>
    </row>
    <row r="139">
      <c r="N139" s="9"/>
      <c r="O139" s="9"/>
    </row>
    <row r="140">
      <c r="N140" s="9"/>
      <c r="O140" s="9"/>
    </row>
    <row r="141">
      <c r="N141" s="9"/>
      <c r="O141" s="9"/>
    </row>
    <row r="142">
      <c r="N142" s="9"/>
      <c r="O142" s="9"/>
    </row>
    <row r="143">
      <c r="N143" s="9"/>
      <c r="O143" s="9"/>
    </row>
    <row r="144">
      <c r="N144" s="9"/>
      <c r="O144" s="9"/>
    </row>
    <row r="145">
      <c r="N145" s="9"/>
      <c r="O145" s="9"/>
    </row>
    <row r="146">
      <c r="N146" s="9"/>
      <c r="O146" s="9"/>
    </row>
    <row r="147">
      <c r="N147" s="9"/>
      <c r="O147" s="9"/>
    </row>
    <row r="148">
      <c r="N148" s="9"/>
      <c r="O148" s="9"/>
    </row>
    <row r="149">
      <c r="N149" s="9"/>
      <c r="O149" s="9"/>
    </row>
    <row r="150">
      <c r="N150" s="9"/>
      <c r="O150" s="9"/>
    </row>
    <row r="151">
      <c r="N151" s="9"/>
      <c r="O151" s="9"/>
    </row>
    <row r="152">
      <c r="N152" s="9"/>
      <c r="O152" s="9"/>
    </row>
    <row r="153">
      <c r="N153" s="9"/>
      <c r="O153" s="9"/>
    </row>
    <row r="154">
      <c r="N154" s="9"/>
      <c r="O154" s="9"/>
    </row>
    <row r="155">
      <c r="N155" s="9"/>
      <c r="O155" s="9"/>
    </row>
    <row r="156">
      <c r="N156" s="9"/>
      <c r="O156" s="9"/>
    </row>
    <row r="157">
      <c r="N157" s="9"/>
      <c r="O157" s="9"/>
    </row>
    <row r="158">
      <c r="N158" s="9"/>
      <c r="O158" s="9"/>
    </row>
    <row r="159">
      <c r="N159" s="9"/>
      <c r="O159" s="9"/>
    </row>
    <row r="160">
      <c r="N160" s="9"/>
      <c r="O160" s="9"/>
    </row>
    <row r="161">
      <c r="N161" s="9"/>
      <c r="O161" s="9"/>
    </row>
    <row r="162">
      <c r="N162" s="9"/>
      <c r="O162" s="9"/>
    </row>
    <row r="163">
      <c r="N163" s="9"/>
      <c r="O163" s="9"/>
    </row>
    <row r="164">
      <c r="N164" s="9"/>
      <c r="O164" s="9"/>
    </row>
    <row r="165">
      <c r="N165" s="9"/>
      <c r="O165" s="9"/>
    </row>
    <row r="166">
      <c r="N166" s="9"/>
      <c r="O166" s="9"/>
    </row>
    <row r="167">
      <c r="N167" s="9"/>
      <c r="O167" s="9"/>
    </row>
    <row r="168">
      <c r="N168" s="9"/>
      <c r="O168" s="9"/>
    </row>
    <row r="169">
      <c r="N169" s="9"/>
      <c r="O169" s="9"/>
    </row>
    <row r="170">
      <c r="N170" s="9"/>
      <c r="O170" s="9"/>
    </row>
    <row r="171">
      <c r="N171" s="9"/>
      <c r="O171" s="9"/>
    </row>
    <row r="172">
      <c r="N172" s="9"/>
      <c r="O172" s="9"/>
    </row>
    <row r="173">
      <c r="N173" s="9"/>
      <c r="O173" s="9"/>
    </row>
    <row r="174">
      <c r="N174" s="9"/>
      <c r="O174" s="9"/>
    </row>
    <row r="175">
      <c r="N175" s="9"/>
      <c r="O175" s="9"/>
    </row>
    <row r="176">
      <c r="N176" s="9"/>
      <c r="O176" s="9"/>
    </row>
    <row r="177">
      <c r="N177" s="9"/>
      <c r="O177" s="9"/>
    </row>
    <row r="178">
      <c r="N178" s="9"/>
      <c r="O178" s="9"/>
    </row>
    <row r="179">
      <c r="N179" s="9"/>
      <c r="O179" s="9"/>
    </row>
    <row r="180">
      <c r="N180" s="9"/>
      <c r="O180" s="9"/>
    </row>
    <row r="181">
      <c r="N181" s="9"/>
      <c r="O181" s="9"/>
    </row>
    <row r="182">
      <c r="N182" s="9"/>
      <c r="O182" s="9"/>
    </row>
    <row r="183">
      <c r="N183" s="9"/>
      <c r="O183" s="9"/>
    </row>
    <row r="184">
      <c r="N184" s="9"/>
      <c r="O184" s="9"/>
    </row>
    <row r="185">
      <c r="N185" s="9"/>
      <c r="O185" s="9"/>
    </row>
    <row r="186">
      <c r="N186" s="9"/>
      <c r="O186" s="9"/>
    </row>
    <row r="187">
      <c r="N187" s="9"/>
      <c r="O187" s="9"/>
    </row>
    <row r="188">
      <c r="N188" s="9"/>
      <c r="O188" s="9"/>
    </row>
    <row r="189">
      <c r="N189" s="9"/>
      <c r="O189" s="9"/>
    </row>
    <row r="190">
      <c r="N190" s="9"/>
      <c r="O190" s="9"/>
    </row>
    <row r="191">
      <c r="N191" s="9"/>
      <c r="O191" s="9"/>
    </row>
    <row r="192">
      <c r="N192" s="9"/>
      <c r="O192" s="9"/>
    </row>
    <row r="193">
      <c r="N193" s="9"/>
      <c r="O193" s="9"/>
    </row>
    <row r="194">
      <c r="N194" s="9"/>
      <c r="O194" s="9"/>
    </row>
    <row r="195">
      <c r="N195" s="9"/>
      <c r="O195" s="9"/>
    </row>
    <row r="196">
      <c r="N196" s="9"/>
      <c r="O196" s="9"/>
    </row>
    <row r="197">
      <c r="N197" s="9"/>
      <c r="O197" s="9"/>
    </row>
    <row r="198">
      <c r="N198" s="9"/>
      <c r="O198" s="9"/>
    </row>
    <row r="199">
      <c r="N199" s="9"/>
      <c r="O199" s="9"/>
    </row>
    <row r="200">
      <c r="N200" s="9"/>
      <c r="O200" s="9"/>
    </row>
    <row r="201">
      <c r="N201" s="9"/>
      <c r="O201" s="9"/>
    </row>
    <row r="202">
      <c r="N202" s="9"/>
      <c r="O202" s="9"/>
    </row>
    <row r="203">
      <c r="N203" s="9"/>
      <c r="O203" s="9"/>
    </row>
    <row r="204">
      <c r="N204" s="9"/>
      <c r="O204" s="9"/>
    </row>
    <row r="205">
      <c r="N205" s="9"/>
      <c r="O205" s="9"/>
    </row>
    <row r="206">
      <c r="N206" s="9"/>
      <c r="O206" s="9"/>
    </row>
    <row r="207">
      <c r="N207" s="9"/>
      <c r="O207" s="9"/>
    </row>
    <row r="208">
      <c r="N208" s="9"/>
      <c r="O208" s="9"/>
    </row>
    <row r="209">
      <c r="N209" s="9"/>
      <c r="O209" s="9"/>
    </row>
    <row r="210">
      <c r="N210" s="9"/>
      <c r="O210" s="9"/>
    </row>
    <row r="211">
      <c r="N211" s="9"/>
      <c r="O211" s="9"/>
    </row>
    <row r="212">
      <c r="N212" s="9"/>
      <c r="O212" s="9"/>
    </row>
    <row r="213">
      <c r="N213" s="9"/>
      <c r="O213" s="9"/>
    </row>
    <row r="214">
      <c r="N214" s="9"/>
      <c r="O214" s="9"/>
    </row>
    <row r="215">
      <c r="N215" s="9"/>
      <c r="O215" s="9"/>
    </row>
    <row r="216">
      <c r="N216" s="9"/>
      <c r="O216" s="9"/>
    </row>
    <row r="217">
      <c r="N217" s="9"/>
      <c r="O217" s="9"/>
    </row>
    <row r="218">
      <c r="N218" s="9"/>
      <c r="O218" s="9"/>
    </row>
    <row r="219">
      <c r="N219" s="9"/>
      <c r="O219" s="9"/>
    </row>
    <row r="220">
      <c r="N220" s="9"/>
      <c r="O220" s="9"/>
    </row>
    <row r="221">
      <c r="N221" s="9"/>
      <c r="O221" s="9"/>
    </row>
    <row r="222">
      <c r="N222" s="9"/>
      <c r="O222" s="9"/>
    </row>
    <row r="223">
      <c r="N223" s="9"/>
      <c r="O223" s="9"/>
    </row>
    <row r="224">
      <c r="N224" s="9"/>
      <c r="O224" s="9"/>
    </row>
    <row r="225">
      <c r="N225" s="9"/>
      <c r="O225" s="9"/>
    </row>
    <row r="226">
      <c r="N226" s="9"/>
      <c r="O226" s="9"/>
    </row>
    <row r="227">
      <c r="N227" s="9"/>
      <c r="O227" s="9"/>
    </row>
    <row r="228">
      <c r="N228" s="9"/>
      <c r="O228" s="9"/>
    </row>
    <row r="229">
      <c r="N229" s="9"/>
      <c r="O229" s="9"/>
    </row>
    <row r="230">
      <c r="N230" s="9"/>
      <c r="O230" s="9"/>
    </row>
    <row r="231">
      <c r="N231" s="9"/>
      <c r="O231" s="9"/>
    </row>
    <row r="232">
      <c r="N232" s="9"/>
      <c r="O232" s="9"/>
    </row>
    <row r="233">
      <c r="N233" s="9"/>
      <c r="O233" s="9"/>
    </row>
    <row r="234">
      <c r="N234" s="9"/>
      <c r="O234" s="9"/>
    </row>
    <row r="235">
      <c r="N235" s="9"/>
      <c r="O235" s="9"/>
    </row>
    <row r="236">
      <c r="N236" s="9"/>
      <c r="O236" s="9"/>
    </row>
    <row r="237">
      <c r="N237" s="9"/>
      <c r="O237" s="9"/>
    </row>
    <row r="238">
      <c r="N238" s="9"/>
      <c r="O238" s="9"/>
    </row>
    <row r="239">
      <c r="N239" s="9"/>
      <c r="O239" s="9"/>
    </row>
    <row r="240">
      <c r="N240" s="9"/>
      <c r="O240" s="9"/>
    </row>
    <row r="241">
      <c r="N241" s="9"/>
      <c r="O241" s="9"/>
    </row>
    <row r="242">
      <c r="N242" s="9"/>
      <c r="O242" s="9"/>
    </row>
    <row r="243">
      <c r="N243" s="9"/>
      <c r="O243" s="9"/>
    </row>
    <row r="244">
      <c r="N244" s="9"/>
      <c r="O244" s="9"/>
    </row>
    <row r="245">
      <c r="N245" s="9"/>
      <c r="O245" s="9"/>
    </row>
    <row r="246">
      <c r="N246" s="9"/>
      <c r="O246" s="9"/>
    </row>
    <row r="247">
      <c r="N247" s="9"/>
      <c r="O247" s="9"/>
    </row>
    <row r="248">
      <c r="N248" s="9"/>
      <c r="O248" s="9"/>
    </row>
    <row r="249">
      <c r="N249" s="9"/>
      <c r="O249" s="9"/>
    </row>
    <row r="250">
      <c r="N250" s="9"/>
      <c r="O250" s="9"/>
    </row>
    <row r="251">
      <c r="N251" s="9"/>
      <c r="O251" s="9"/>
    </row>
    <row r="252">
      <c r="N252" s="9"/>
      <c r="O252" s="9"/>
    </row>
    <row r="253">
      <c r="N253" s="9"/>
      <c r="O253" s="9"/>
    </row>
    <row r="254">
      <c r="N254" s="9"/>
      <c r="O254" s="9"/>
    </row>
    <row r="255">
      <c r="N255" s="9"/>
      <c r="O255" s="9"/>
    </row>
    <row r="256">
      <c r="N256" s="9"/>
      <c r="O256" s="9"/>
    </row>
    <row r="257">
      <c r="N257" s="9"/>
      <c r="O257" s="9"/>
    </row>
    <row r="258">
      <c r="N258" s="9"/>
      <c r="O258" s="9"/>
    </row>
    <row r="259">
      <c r="N259" s="9"/>
      <c r="O259" s="9"/>
    </row>
    <row r="260">
      <c r="N260" s="9"/>
      <c r="O260" s="9"/>
    </row>
    <row r="261">
      <c r="N261" s="9"/>
      <c r="O261" s="9"/>
    </row>
    <row r="262">
      <c r="N262" s="9"/>
      <c r="O262" s="9"/>
    </row>
    <row r="263">
      <c r="N263" s="9"/>
      <c r="O263" s="9"/>
    </row>
    <row r="264">
      <c r="N264" s="9"/>
      <c r="O264" s="9"/>
    </row>
    <row r="265">
      <c r="N265" s="9"/>
      <c r="O265" s="9"/>
    </row>
    <row r="266">
      <c r="N266" s="9"/>
      <c r="O266" s="9"/>
    </row>
    <row r="267">
      <c r="N267" s="9"/>
      <c r="O267" s="9"/>
    </row>
    <row r="268">
      <c r="N268" s="9"/>
      <c r="O268" s="9"/>
    </row>
    <row r="269">
      <c r="N269" s="9"/>
      <c r="O269" s="9"/>
    </row>
    <row r="270">
      <c r="N270" s="9"/>
      <c r="O270" s="9"/>
    </row>
    <row r="271">
      <c r="N271" s="9"/>
      <c r="O271" s="9"/>
    </row>
    <row r="272">
      <c r="N272" s="9"/>
      <c r="O272" s="9"/>
    </row>
    <row r="273">
      <c r="N273" s="9"/>
      <c r="O273" s="9"/>
    </row>
    <row r="274">
      <c r="N274" s="9"/>
      <c r="O274" s="9"/>
    </row>
    <row r="275">
      <c r="N275" s="9"/>
      <c r="O275" s="9"/>
    </row>
    <row r="276">
      <c r="N276" s="9"/>
      <c r="O276" s="9"/>
    </row>
    <row r="277">
      <c r="N277" s="9"/>
      <c r="O277" s="9"/>
    </row>
    <row r="278">
      <c r="N278" s="9"/>
      <c r="O278" s="9"/>
    </row>
    <row r="279">
      <c r="N279" s="9"/>
      <c r="O279" s="9"/>
    </row>
    <row r="280">
      <c r="N280" s="9"/>
      <c r="O280" s="9"/>
    </row>
    <row r="281">
      <c r="N281" s="9"/>
      <c r="O281" s="9"/>
    </row>
    <row r="282">
      <c r="N282" s="9"/>
      <c r="O282" s="9"/>
    </row>
    <row r="283">
      <c r="N283" s="9"/>
      <c r="O283" s="9"/>
    </row>
    <row r="284">
      <c r="N284" s="9"/>
      <c r="O284" s="9"/>
    </row>
    <row r="285">
      <c r="N285" s="9"/>
      <c r="O285" s="9"/>
    </row>
    <row r="286">
      <c r="N286" s="9"/>
      <c r="O286" s="9"/>
    </row>
    <row r="287">
      <c r="N287" s="9"/>
      <c r="O287" s="9"/>
    </row>
    <row r="288">
      <c r="N288" s="9"/>
      <c r="O288" s="9"/>
    </row>
    <row r="289">
      <c r="N289" s="9"/>
      <c r="O289" s="9"/>
    </row>
    <row r="290">
      <c r="N290" s="9"/>
      <c r="O290" s="9"/>
    </row>
    <row r="291">
      <c r="N291" s="9"/>
      <c r="O291" s="9"/>
    </row>
    <row r="292">
      <c r="N292" s="9"/>
      <c r="O292" s="9"/>
    </row>
    <row r="293">
      <c r="N293" s="9"/>
      <c r="O293" s="9"/>
    </row>
    <row r="294">
      <c r="N294" s="9"/>
      <c r="O294" s="9"/>
    </row>
    <row r="295">
      <c r="N295" s="9"/>
      <c r="O295" s="9"/>
    </row>
    <row r="296">
      <c r="N296" s="9"/>
      <c r="O296" s="9"/>
    </row>
    <row r="297">
      <c r="N297" s="9"/>
      <c r="O297" s="9"/>
    </row>
    <row r="298">
      <c r="N298" s="9"/>
      <c r="O298" s="9"/>
    </row>
    <row r="299">
      <c r="N299" s="9"/>
      <c r="O299" s="9"/>
    </row>
    <row r="300">
      <c r="N300" s="9"/>
      <c r="O300" s="9"/>
    </row>
    <row r="301">
      <c r="N301" s="9"/>
      <c r="O301" s="9"/>
    </row>
    <row r="302">
      <c r="N302" s="9"/>
      <c r="O302" s="9"/>
    </row>
    <row r="303">
      <c r="N303" s="9"/>
      <c r="O303" s="9"/>
    </row>
    <row r="304">
      <c r="N304" s="9"/>
      <c r="O304" s="9"/>
    </row>
    <row r="305">
      <c r="N305" s="9"/>
      <c r="O305" s="9"/>
    </row>
    <row r="306">
      <c r="N306" s="9"/>
      <c r="O306" s="9"/>
    </row>
    <row r="307">
      <c r="N307" s="9"/>
      <c r="O307" s="9"/>
    </row>
    <row r="308">
      <c r="N308" s="9"/>
      <c r="O308" s="9"/>
    </row>
    <row r="309">
      <c r="N309" s="9"/>
      <c r="O309" s="9"/>
    </row>
    <row r="310">
      <c r="N310" s="9"/>
      <c r="O310" s="9"/>
    </row>
    <row r="311">
      <c r="N311" s="9"/>
      <c r="O311" s="9"/>
    </row>
    <row r="312">
      <c r="N312" s="9"/>
      <c r="O312" s="9"/>
    </row>
    <row r="313">
      <c r="N313" s="9"/>
      <c r="O313" s="9"/>
    </row>
    <row r="314">
      <c r="N314" s="9"/>
      <c r="O314" s="9"/>
    </row>
    <row r="315">
      <c r="N315" s="9"/>
      <c r="O315" s="9"/>
    </row>
    <row r="316">
      <c r="N316" s="9"/>
      <c r="O316" s="9"/>
    </row>
    <row r="317">
      <c r="N317" s="9"/>
      <c r="O317" s="9"/>
    </row>
    <row r="318">
      <c r="N318" s="9"/>
      <c r="O318" s="9"/>
    </row>
    <row r="319">
      <c r="N319" s="9"/>
      <c r="O319" s="9"/>
    </row>
    <row r="320">
      <c r="N320" s="9"/>
      <c r="O320" s="9"/>
    </row>
    <row r="321">
      <c r="N321" s="9"/>
      <c r="O321" s="9"/>
    </row>
    <row r="322">
      <c r="N322" s="9"/>
      <c r="O322" s="9"/>
    </row>
    <row r="323">
      <c r="N323" s="9"/>
      <c r="O323" s="9"/>
    </row>
    <row r="324">
      <c r="N324" s="9"/>
      <c r="O324" s="9"/>
    </row>
    <row r="325">
      <c r="N325" s="9"/>
      <c r="O325" s="9"/>
    </row>
    <row r="326">
      <c r="N326" s="9"/>
      <c r="O326" s="9"/>
    </row>
    <row r="327">
      <c r="N327" s="9"/>
      <c r="O327" s="9"/>
    </row>
    <row r="328">
      <c r="N328" s="9"/>
      <c r="O328" s="9"/>
    </row>
    <row r="329">
      <c r="N329" s="9"/>
      <c r="O329" s="9"/>
    </row>
    <row r="330">
      <c r="N330" s="9"/>
      <c r="O330" s="9"/>
    </row>
    <row r="331">
      <c r="N331" s="9"/>
      <c r="O331" s="9"/>
    </row>
    <row r="332">
      <c r="N332" s="9"/>
      <c r="O332" s="9"/>
    </row>
    <row r="333">
      <c r="N333" s="9"/>
      <c r="O333" s="9"/>
    </row>
    <row r="334">
      <c r="N334" s="9"/>
      <c r="O334" s="9"/>
    </row>
    <row r="335">
      <c r="N335" s="9"/>
      <c r="O335" s="9"/>
    </row>
    <row r="336">
      <c r="N336" s="9"/>
      <c r="O336" s="9"/>
    </row>
    <row r="337">
      <c r="N337" s="9"/>
      <c r="O337" s="9"/>
    </row>
    <row r="338">
      <c r="N338" s="9"/>
      <c r="O338" s="9"/>
    </row>
    <row r="339">
      <c r="N339" s="9"/>
      <c r="O339" s="9"/>
    </row>
    <row r="340">
      <c r="N340" s="9"/>
      <c r="O340" s="9"/>
    </row>
    <row r="341">
      <c r="N341" s="9"/>
      <c r="O341" s="9"/>
    </row>
    <row r="342">
      <c r="N342" s="9"/>
      <c r="O342" s="9"/>
    </row>
    <row r="343">
      <c r="N343" s="9"/>
      <c r="O343" s="9"/>
    </row>
    <row r="344">
      <c r="N344" s="9"/>
      <c r="O344" s="9"/>
    </row>
    <row r="345">
      <c r="N345" s="9"/>
      <c r="O345" s="9"/>
    </row>
    <row r="346">
      <c r="N346" s="9"/>
      <c r="O346" s="9"/>
    </row>
    <row r="347">
      <c r="N347" s="9"/>
      <c r="O347" s="9"/>
    </row>
    <row r="348">
      <c r="N348" s="9"/>
      <c r="O348" s="9"/>
    </row>
    <row r="349">
      <c r="N349" s="9"/>
      <c r="O349" s="9"/>
    </row>
    <row r="350">
      <c r="N350" s="9"/>
      <c r="O350" s="9"/>
    </row>
    <row r="351">
      <c r="N351" s="9"/>
      <c r="O351" s="9"/>
    </row>
    <row r="352">
      <c r="N352" s="9"/>
      <c r="O352" s="9"/>
    </row>
    <row r="353">
      <c r="N353" s="9"/>
      <c r="O353" s="9"/>
    </row>
    <row r="354">
      <c r="N354" s="9"/>
      <c r="O354" s="9"/>
    </row>
    <row r="355">
      <c r="N355" s="9"/>
      <c r="O355" s="9"/>
    </row>
    <row r="356">
      <c r="N356" s="9"/>
      <c r="O356" s="9"/>
    </row>
    <row r="357">
      <c r="N357" s="9"/>
      <c r="O357" s="9"/>
    </row>
    <row r="358">
      <c r="N358" s="9"/>
      <c r="O358" s="9"/>
    </row>
    <row r="359">
      <c r="N359" s="9"/>
      <c r="O359" s="9"/>
    </row>
    <row r="360">
      <c r="N360" s="9"/>
      <c r="O360" s="9"/>
    </row>
    <row r="361">
      <c r="N361" s="9"/>
      <c r="O361" s="9"/>
    </row>
    <row r="362">
      <c r="N362" s="9"/>
      <c r="O362" s="9"/>
    </row>
    <row r="363">
      <c r="N363" s="9"/>
      <c r="O363" s="9"/>
    </row>
    <row r="364">
      <c r="N364" s="9"/>
      <c r="O364" s="9"/>
    </row>
    <row r="365">
      <c r="N365" s="9"/>
      <c r="O365" s="9"/>
    </row>
    <row r="366">
      <c r="N366" s="9"/>
      <c r="O366" s="9"/>
    </row>
    <row r="367">
      <c r="N367" s="9"/>
      <c r="O367" s="9"/>
    </row>
    <row r="368">
      <c r="N368" s="9"/>
      <c r="O368" s="9"/>
    </row>
    <row r="369">
      <c r="N369" s="9"/>
      <c r="O369" s="9"/>
    </row>
    <row r="370">
      <c r="N370" s="9"/>
      <c r="O370" s="9"/>
    </row>
    <row r="371">
      <c r="N371" s="9"/>
      <c r="O371" s="9"/>
    </row>
    <row r="372">
      <c r="N372" s="9"/>
      <c r="O372" s="9"/>
    </row>
    <row r="373">
      <c r="N373" s="9"/>
      <c r="O373" s="9"/>
    </row>
    <row r="374">
      <c r="N374" s="9"/>
      <c r="O374" s="9"/>
    </row>
    <row r="375">
      <c r="N375" s="9"/>
      <c r="O375" s="9"/>
    </row>
    <row r="376">
      <c r="N376" s="9"/>
      <c r="O376" s="9"/>
    </row>
    <row r="377">
      <c r="N377" s="9"/>
      <c r="O377" s="9"/>
    </row>
    <row r="378">
      <c r="N378" s="9"/>
      <c r="O378" s="9"/>
    </row>
    <row r="379">
      <c r="N379" s="9"/>
      <c r="O379" s="9"/>
    </row>
    <row r="380">
      <c r="N380" s="9"/>
      <c r="O380" s="9"/>
    </row>
    <row r="381">
      <c r="N381" s="9"/>
      <c r="O381" s="9"/>
    </row>
    <row r="382">
      <c r="N382" s="9"/>
      <c r="O382" s="9"/>
    </row>
    <row r="383">
      <c r="N383" s="9"/>
      <c r="O383" s="9"/>
    </row>
    <row r="384">
      <c r="N384" s="9"/>
      <c r="O384" s="9"/>
    </row>
    <row r="385">
      <c r="N385" s="9"/>
      <c r="O385" s="9"/>
    </row>
    <row r="386">
      <c r="N386" s="9"/>
      <c r="O386" s="9"/>
    </row>
    <row r="387">
      <c r="N387" s="9"/>
      <c r="O387" s="9"/>
    </row>
    <row r="388">
      <c r="N388" s="9"/>
      <c r="O388" s="9"/>
    </row>
    <row r="389">
      <c r="N389" s="9"/>
      <c r="O389" s="9"/>
    </row>
    <row r="390">
      <c r="N390" s="9"/>
      <c r="O390" s="9"/>
    </row>
    <row r="391">
      <c r="N391" s="9"/>
      <c r="O391" s="9"/>
    </row>
    <row r="392">
      <c r="N392" s="9"/>
      <c r="O392" s="9"/>
    </row>
    <row r="393">
      <c r="N393" s="9"/>
      <c r="O393" s="9"/>
    </row>
    <row r="394">
      <c r="N394" s="9"/>
      <c r="O394" s="9"/>
    </row>
    <row r="395">
      <c r="N395" s="9"/>
      <c r="O395" s="9"/>
    </row>
    <row r="396">
      <c r="N396" s="9"/>
      <c r="O396" s="9"/>
    </row>
    <row r="397">
      <c r="N397" s="9"/>
      <c r="O397" s="9"/>
    </row>
    <row r="398">
      <c r="N398" s="9"/>
      <c r="O398" s="9"/>
    </row>
    <row r="399">
      <c r="N399" s="9"/>
      <c r="O399" s="9"/>
    </row>
    <row r="400">
      <c r="N400" s="9"/>
      <c r="O400" s="9"/>
    </row>
    <row r="401">
      <c r="N401" s="9"/>
      <c r="O401" s="9"/>
    </row>
    <row r="402">
      <c r="N402" s="9"/>
      <c r="O402" s="9"/>
    </row>
    <row r="403">
      <c r="N403" s="9"/>
      <c r="O403" s="9"/>
    </row>
    <row r="404">
      <c r="N404" s="9"/>
      <c r="O404" s="9"/>
    </row>
    <row r="405">
      <c r="N405" s="9"/>
      <c r="O405" s="9"/>
    </row>
    <row r="406">
      <c r="N406" s="9"/>
      <c r="O406" s="9"/>
    </row>
    <row r="407">
      <c r="N407" s="9"/>
      <c r="O407" s="9"/>
    </row>
    <row r="408">
      <c r="N408" s="9"/>
      <c r="O408" s="9"/>
    </row>
    <row r="409">
      <c r="N409" s="9"/>
      <c r="O409" s="9"/>
    </row>
    <row r="410">
      <c r="N410" s="9"/>
      <c r="O410" s="9"/>
    </row>
    <row r="411">
      <c r="N411" s="9"/>
      <c r="O411" s="9"/>
    </row>
    <row r="412">
      <c r="N412" s="9"/>
      <c r="O412" s="9"/>
    </row>
    <row r="413">
      <c r="N413" s="9"/>
      <c r="O413" s="9"/>
    </row>
    <row r="414">
      <c r="N414" s="9"/>
      <c r="O414" s="9"/>
    </row>
    <row r="415">
      <c r="N415" s="9"/>
      <c r="O415" s="9"/>
    </row>
    <row r="416">
      <c r="N416" s="9"/>
      <c r="O416" s="9"/>
    </row>
    <row r="417">
      <c r="N417" s="9"/>
      <c r="O417" s="9"/>
    </row>
    <row r="418">
      <c r="N418" s="9"/>
      <c r="O418" s="9"/>
    </row>
    <row r="419">
      <c r="N419" s="9"/>
      <c r="O419" s="9"/>
    </row>
    <row r="420">
      <c r="N420" s="9"/>
      <c r="O420" s="9"/>
    </row>
    <row r="421">
      <c r="N421" s="9"/>
      <c r="O421" s="9"/>
    </row>
    <row r="422">
      <c r="N422" s="9"/>
      <c r="O422" s="9"/>
    </row>
    <row r="423">
      <c r="N423" s="9"/>
      <c r="O423" s="9"/>
    </row>
    <row r="424">
      <c r="N424" s="9"/>
      <c r="O424" s="9"/>
    </row>
    <row r="425">
      <c r="N425" s="9"/>
      <c r="O425" s="9"/>
    </row>
    <row r="426">
      <c r="N426" s="9"/>
      <c r="O426" s="9"/>
    </row>
    <row r="427">
      <c r="N427" s="9"/>
      <c r="O427" s="9"/>
    </row>
    <row r="428">
      <c r="N428" s="9"/>
      <c r="O428" s="9"/>
    </row>
    <row r="429">
      <c r="N429" s="9"/>
      <c r="O429" s="9"/>
    </row>
    <row r="430">
      <c r="N430" s="9"/>
      <c r="O430" s="9"/>
    </row>
    <row r="431">
      <c r="N431" s="9"/>
      <c r="O431" s="9"/>
    </row>
    <row r="432">
      <c r="N432" s="9"/>
      <c r="O432" s="9"/>
    </row>
    <row r="433">
      <c r="N433" s="9"/>
      <c r="O433" s="9"/>
    </row>
    <row r="434">
      <c r="N434" s="9"/>
      <c r="O434" s="9"/>
    </row>
    <row r="435">
      <c r="N435" s="9"/>
      <c r="O435" s="9"/>
    </row>
    <row r="436">
      <c r="N436" s="9"/>
      <c r="O436" s="9"/>
    </row>
    <row r="437">
      <c r="N437" s="9"/>
      <c r="O437" s="9"/>
    </row>
    <row r="438">
      <c r="N438" s="9"/>
      <c r="O438" s="9"/>
    </row>
    <row r="439">
      <c r="N439" s="9"/>
      <c r="O439" s="9"/>
    </row>
    <row r="440">
      <c r="N440" s="9"/>
      <c r="O440" s="9"/>
    </row>
    <row r="441">
      <c r="N441" s="9"/>
      <c r="O441" s="9"/>
    </row>
    <row r="442">
      <c r="N442" s="9"/>
      <c r="O442" s="9"/>
    </row>
    <row r="443">
      <c r="N443" s="9"/>
      <c r="O443" s="9"/>
    </row>
    <row r="444">
      <c r="N444" s="9"/>
      <c r="O444" s="9"/>
    </row>
    <row r="445">
      <c r="N445" s="9"/>
      <c r="O445" s="9"/>
    </row>
    <row r="446">
      <c r="N446" s="9"/>
      <c r="O446" s="9"/>
    </row>
    <row r="447">
      <c r="N447" s="9"/>
      <c r="O447" s="9"/>
    </row>
    <row r="448">
      <c r="N448" s="9"/>
      <c r="O448" s="9"/>
    </row>
    <row r="449">
      <c r="N449" s="9"/>
      <c r="O449" s="9"/>
    </row>
    <row r="450">
      <c r="N450" s="9"/>
      <c r="O450" s="9"/>
    </row>
    <row r="451">
      <c r="N451" s="9"/>
      <c r="O451" s="9"/>
    </row>
    <row r="452">
      <c r="N452" s="9"/>
      <c r="O452" s="9"/>
    </row>
    <row r="453">
      <c r="N453" s="9"/>
      <c r="O453" s="9"/>
    </row>
    <row r="454">
      <c r="N454" s="9"/>
      <c r="O454" s="9"/>
    </row>
    <row r="455">
      <c r="N455" s="9"/>
      <c r="O455" s="9"/>
    </row>
    <row r="456">
      <c r="N456" s="9"/>
      <c r="O456" s="9"/>
    </row>
    <row r="457">
      <c r="N457" s="9"/>
      <c r="O457" s="9"/>
    </row>
    <row r="458">
      <c r="N458" s="9"/>
      <c r="O458" s="9"/>
    </row>
    <row r="459">
      <c r="N459" s="9"/>
      <c r="O459" s="9"/>
    </row>
    <row r="460">
      <c r="N460" s="9"/>
      <c r="O460" s="9"/>
    </row>
    <row r="461">
      <c r="N461" s="9"/>
      <c r="O461" s="9"/>
    </row>
    <row r="462">
      <c r="N462" s="9"/>
      <c r="O462" s="9"/>
    </row>
    <row r="463">
      <c r="N463" s="9"/>
      <c r="O463" s="9"/>
    </row>
    <row r="464">
      <c r="N464" s="9"/>
      <c r="O464" s="9"/>
    </row>
    <row r="465">
      <c r="N465" s="9"/>
      <c r="O465" s="9"/>
    </row>
    <row r="466">
      <c r="N466" s="9"/>
      <c r="O466" s="9"/>
    </row>
    <row r="467">
      <c r="N467" s="9"/>
      <c r="O467" s="9"/>
    </row>
    <row r="468">
      <c r="N468" s="9"/>
      <c r="O468" s="9"/>
    </row>
    <row r="469">
      <c r="N469" s="9"/>
      <c r="O469" s="9"/>
    </row>
    <row r="470">
      <c r="N470" s="9"/>
      <c r="O470" s="9"/>
    </row>
    <row r="471">
      <c r="N471" s="9"/>
      <c r="O471" s="9"/>
    </row>
    <row r="472">
      <c r="N472" s="9"/>
      <c r="O472" s="9"/>
    </row>
    <row r="473">
      <c r="N473" s="9"/>
      <c r="O473" s="9"/>
    </row>
    <row r="474">
      <c r="N474" s="9"/>
      <c r="O474" s="9"/>
    </row>
    <row r="475">
      <c r="N475" s="9"/>
      <c r="O475" s="9"/>
    </row>
    <row r="476">
      <c r="N476" s="9"/>
      <c r="O476" s="9"/>
    </row>
    <row r="477">
      <c r="N477" s="9"/>
      <c r="O477" s="9"/>
    </row>
    <row r="478">
      <c r="N478" s="9"/>
      <c r="O478" s="9"/>
    </row>
    <row r="479">
      <c r="N479" s="9"/>
      <c r="O479" s="9"/>
    </row>
    <row r="480">
      <c r="N480" s="9"/>
      <c r="O480" s="9"/>
    </row>
    <row r="481">
      <c r="N481" s="9"/>
      <c r="O481" s="9"/>
    </row>
    <row r="482">
      <c r="N482" s="9"/>
      <c r="O482" s="9"/>
    </row>
    <row r="483">
      <c r="N483" s="9"/>
      <c r="O483" s="9"/>
    </row>
    <row r="484">
      <c r="N484" s="9"/>
      <c r="O484" s="9"/>
    </row>
    <row r="485">
      <c r="N485" s="9"/>
      <c r="O485" s="9"/>
    </row>
    <row r="486">
      <c r="N486" s="9"/>
      <c r="O486" s="9"/>
    </row>
    <row r="487">
      <c r="N487" s="9"/>
      <c r="O487" s="9"/>
    </row>
    <row r="488">
      <c r="N488" s="9"/>
      <c r="O488" s="9"/>
    </row>
    <row r="489">
      <c r="N489" s="9"/>
      <c r="O489" s="9"/>
    </row>
    <row r="490">
      <c r="N490" s="9"/>
      <c r="O490" s="9"/>
    </row>
    <row r="491">
      <c r="N491" s="9"/>
      <c r="O491" s="9"/>
    </row>
    <row r="492">
      <c r="N492" s="9"/>
      <c r="O492" s="9"/>
    </row>
    <row r="493">
      <c r="N493" s="9"/>
      <c r="O493" s="9"/>
    </row>
    <row r="494">
      <c r="N494" s="9"/>
      <c r="O494" s="9"/>
    </row>
    <row r="495">
      <c r="N495" s="9"/>
      <c r="O495" s="9"/>
    </row>
    <row r="496">
      <c r="N496" s="9"/>
      <c r="O496" s="9"/>
    </row>
    <row r="497">
      <c r="N497" s="9"/>
      <c r="O497" s="9"/>
    </row>
    <row r="498">
      <c r="N498" s="9"/>
      <c r="O498" s="9"/>
    </row>
    <row r="499">
      <c r="N499" s="9"/>
      <c r="O499" s="9"/>
    </row>
    <row r="500">
      <c r="N500" s="9"/>
      <c r="O500" s="9"/>
    </row>
    <row r="501">
      <c r="N501" s="9"/>
      <c r="O501" s="9"/>
    </row>
    <row r="502">
      <c r="N502" s="9"/>
      <c r="O502" s="9"/>
    </row>
    <row r="503">
      <c r="N503" s="9"/>
      <c r="O503" s="9"/>
    </row>
    <row r="504">
      <c r="N504" s="9"/>
      <c r="O504" s="9"/>
    </row>
    <row r="505">
      <c r="N505" s="9"/>
      <c r="O505" s="9"/>
    </row>
    <row r="506">
      <c r="N506" s="9"/>
      <c r="O506" s="9"/>
    </row>
    <row r="507">
      <c r="N507" s="9"/>
      <c r="O507" s="9"/>
    </row>
    <row r="508">
      <c r="N508" s="9"/>
      <c r="O508" s="9"/>
    </row>
    <row r="509">
      <c r="N509" s="9"/>
      <c r="O509" s="9"/>
    </row>
    <row r="510">
      <c r="N510" s="9"/>
      <c r="O510" s="9"/>
    </row>
    <row r="511">
      <c r="N511" s="9"/>
      <c r="O511" s="9"/>
    </row>
    <row r="512">
      <c r="N512" s="9"/>
      <c r="O512" s="9"/>
    </row>
    <row r="513">
      <c r="N513" s="9"/>
      <c r="O513" s="9"/>
    </row>
    <row r="514">
      <c r="N514" s="9"/>
      <c r="O514" s="9"/>
    </row>
    <row r="515">
      <c r="N515" s="9"/>
      <c r="O515" s="9"/>
    </row>
    <row r="516">
      <c r="N516" s="9"/>
      <c r="O516" s="9"/>
    </row>
    <row r="517">
      <c r="N517" s="9"/>
      <c r="O517" s="9"/>
    </row>
    <row r="518">
      <c r="N518" s="9"/>
      <c r="O518" s="9"/>
    </row>
    <row r="519">
      <c r="N519" s="9"/>
      <c r="O519" s="9"/>
    </row>
    <row r="520">
      <c r="N520" s="9"/>
      <c r="O520" s="9"/>
    </row>
    <row r="521">
      <c r="N521" s="9"/>
      <c r="O521" s="9"/>
    </row>
    <row r="522">
      <c r="N522" s="9"/>
      <c r="O522" s="9"/>
    </row>
    <row r="523">
      <c r="N523" s="9"/>
      <c r="O523" s="9"/>
    </row>
    <row r="524">
      <c r="N524" s="9"/>
      <c r="O524" s="9"/>
    </row>
    <row r="525">
      <c r="N525" s="9"/>
      <c r="O525" s="9"/>
    </row>
    <row r="526">
      <c r="N526" s="9"/>
      <c r="O526" s="9"/>
    </row>
    <row r="527">
      <c r="N527" s="9"/>
      <c r="O527" s="9"/>
    </row>
    <row r="528">
      <c r="N528" s="9"/>
      <c r="O528" s="9"/>
    </row>
    <row r="529">
      <c r="N529" s="9"/>
      <c r="O529" s="9"/>
    </row>
    <row r="530">
      <c r="N530" s="9"/>
      <c r="O530" s="9"/>
    </row>
    <row r="531">
      <c r="N531" s="9"/>
      <c r="O531" s="9"/>
    </row>
    <row r="532">
      <c r="N532" s="9"/>
      <c r="O532" s="9"/>
    </row>
    <row r="533">
      <c r="N533" s="9"/>
      <c r="O533" s="9"/>
    </row>
    <row r="534">
      <c r="N534" s="9"/>
      <c r="O534" s="9"/>
    </row>
    <row r="535">
      <c r="N535" s="9"/>
      <c r="O535" s="9"/>
    </row>
    <row r="536">
      <c r="N536" s="9"/>
      <c r="O536" s="9"/>
    </row>
    <row r="537">
      <c r="N537" s="9"/>
      <c r="O537" s="9"/>
    </row>
    <row r="538">
      <c r="N538" s="9"/>
      <c r="O538" s="9"/>
    </row>
    <row r="539">
      <c r="N539" s="9"/>
      <c r="O539" s="9"/>
    </row>
    <row r="540">
      <c r="N540" s="9"/>
      <c r="O540" s="9"/>
    </row>
    <row r="541">
      <c r="N541" s="9"/>
      <c r="O541" s="9"/>
    </row>
    <row r="542">
      <c r="N542" s="9"/>
      <c r="O542" s="9"/>
    </row>
    <row r="543">
      <c r="N543" s="9"/>
      <c r="O543" s="9"/>
    </row>
    <row r="544">
      <c r="N544" s="9"/>
      <c r="O544" s="9"/>
    </row>
    <row r="545">
      <c r="N545" s="9"/>
      <c r="O545" s="9"/>
    </row>
    <row r="546">
      <c r="N546" s="9"/>
      <c r="O546" s="9"/>
    </row>
    <row r="547">
      <c r="N547" s="9"/>
      <c r="O547" s="9"/>
    </row>
    <row r="548">
      <c r="N548" s="9"/>
      <c r="O548" s="9"/>
    </row>
    <row r="549">
      <c r="N549" s="9"/>
      <c r="O549" s="9"/>
    </row>
    <row r="550">
      <c r="N550" s="9"/>
      <c r="O550" s="9"/>
    </row>
    <row r="551">
      <c r="N551" s="9"/>
      <c r="O551" s="9"/>
    </row>
    <row r="552">
      <c r="N552" s="9"/>
      <c r="O552" s="9"/>
    </row>
    <row r="553">
      <c r="N553" s="9"/>
      <c r="O553" s="9"/>
    </row>
    <row r="554">
      <c r="N554" s="9"/>
      <c r="O554" s="9"/>
    </row>
    <row r="555">
      <c r="N555" s="9"/>
      <c r="O555" s="9"/>
    </row>
    <row r="556">
      <c r="N556" s="9"/>
      <c r="O556" s="9"/>
    </row>
    <row r="557">
      <c r="N557" s="9"/>
      <c r="O557" s="9"/>
    </row>
    <row r="558">
      <c r="N558" s="9"/>
      <c r="O558" s="9"/>
    </row>
    <row r="559">
      <c r="N559" s="9"/>
      <c r="O559" s="9"/>
    </row>
    <row r="560">
      <c r="N560" s="9"/>
      <c r="O560" s="9"/>
    </row>
    <row r="561">
      <c r="N561" s="9"/>
      <c r="O561" s="9"/>
    </row>
    <row r="562">
      <c r="N562" s="9"/>
      <c r="O562" s="9"/>
    </row>
    <row r="563">
      <c r="N563" s="9"/>
      <c r="O563" s="9"/>
    </row>
    <row r="564">
      <c r="N564" s="9"/>
      <c r="O564" s="9"/>
    </row>
    <row r="565">
      <c r="N565" s="9"/>
      <c r="O565" s="9"/>
    </row>
    <row r="566">
      <c r="N566" s="9"/>
      <c r="O566" s="9"/>
    </row>
    <row r="567">
      <c r="N567" s="9"/>
      <c r="O567" s="9"/>
    </row>
    <row r="568">
      <c r="N568" s="9"/>
      <c r="O568" s="9"/>
    </row>
    <row r="569">
      <c r="N569" s="9"/>
      <c r="O569" s="9"/>
    </row>
    <row r="570">
      <c r="N570" s="9"/>
      <c r="O570" s="9"/>
    </row>
    <row r="571">
      <c r="N571" s="9"/>
      <c r="O571" s="9"/>
    </row>
    <row r="572">
      <c r="N572" s="9"/>
      <c r="O572" s="9"/>
    </row>
    <row r="573">
      <c r="N573" s="9"/>
      <c r="O573" s="9"/>
    </row>
    <row r="574">
      <c r="N574" s="9"/>
      <c r="O574" s="9"/>
    </row>
    <row r="575">
      <c r="N575" s="9"/>
      <c r="O575" s="9"/>
    </row>
    <row r="576">
      <c r="N576" s="9"/>
      <c r="O576" s="9"/>
    </row>
    <row r="577">
      <c r="N577" s="9"/>
      <c r="O577" s="9"/>
    </row>
    <row r="578">
      <c r="N578" s="9"/>
      <c r="O578" s="9"/>
    </row>
    <row r="579">
      <c r="N579" s="9"/>
      <c r="O579" s="9"/>
    </row>
    <row r="580">
      <c r="N580" s="9"/>
      <c r="O580" s="9"/>
    </row>
    <row r="581">
      <c r="N581" s="9"/>
      <c r="O581" s="9"/>
    </row>
    <row r="582">
      <c r="N582" s="9"/>
      <c r="O582" s="9"/>
    </row>
    <row r="583">
      <c r="N583" s="9"/>
      <c r="O583" s="9"/>
    </row>
    <row r="584">
      <c r="N584" s="9"/>
      <c r="O584" s="9"/>
    </row>
    <row r="585">
      <c r="N585" s="9"/>
      <c r="O585" s="9"/>
    </row>
    <row r="586">
      <c r="N586" s="9"/>
      <c r="O586" s="9"/>
    </row>
    <row r="587">
      <c r="N587" s="9"/>
      <c r="O587" s="9"/>
    </row>
    <row r="588">
      <c r="N588" s="9"/>
      <c r="O588" s="9"/>
    </row>
    <row r="589">
      <c r="N589" s="9"/>
      <c r="O589" s="9"/>
    </row>
    <row r="590">
      <c r="N590" s="9"/>
      <c r="O590" s="9"/>
    </row>
    <row r="591">
      <c r="N591" s="9"/>
      <c r="O591" s="9"/>
    </row>
    <row r="592">
      <c r="N592" s="9"/>
      <c r="O592" s="9"/>
    </row>
    <row r="593">
      <c r="N593" s="9"/>
      <c r="O593" s="9"/>
    </row>
    <row r="594">
      <c r="N594" s="9"/>
      <c r="O594" s="9"/>
    </row>
    <row r="595">
      <c r="N595" s="9"/>
      <c r="O595" s="9"/>
    </row>
    <row r="596">
      <c r="N596" s="9"/>
      <c r="O596" s="9"/>
    </row>
    <row r="597">
      <c r="N597" s="9"/>
      <c r="O597" s="9"/>
    </row>
    <row r="598">
      <c r="N598" s="9"/>
      <c r="O598" s="9"/>
    </row>
    <row r="599">
      <c r="N599" s="9"/>
      <c r="O599" s="9"/>
    </row>
    <row r="600">
      <c r="N600" s="9"/>
      <c r="O600" s="9"/>
    </row>
    <row r="601">
      <c r="N601" s="9"/>
      <c r="O601" s="9"/>
    </row>
    <row r="602">
      <c r="N602" s="9"/>
      <c r="O602" s="9"/>
    </row>
    <row r="603">
      <c r="N603" s="9"/>
      <c r="O603" s="9"/>
    </row>
    <row r="604">
      <c r="N604" s="9"/>
      <c r="O604" s="9"/>
    </row>
    <row r="605">
      <c r="N605" s="9"/>
      <c r="O605" s="9"/>
    </row>
    <row r="606">
      <c r="N606" s="9"/>
      <c r="O606" s="9"/>
    </row>
    <row r="607">
      <c r="N607" s="9"/>
      <c r="O607" s="9"/>
    </row>
    <row r="608">
      <c r="N608" s="9"/>
      <c r="O608" s="9"/>
    </row>
    <row r="609">
      <c r="N609" s="9"/>
      <c r="O609" s="9"/>
    </row>
    <row r="610">
      <c r="N610" s="9"/>
      <c r="O610" s="9"/>
    </row>
    <row r="611">
      <c r="N611" s="9"/>
      <c r="O611" s="9"/>
    </row>
    <row r="612">
      <c r="N612" s="9"/>
      <c r="O612" s="9"/>
    </row>
    <row r="613">
      <c r="N613" s="9"/>
      <c r="O613" s="9"/>
    </row>
    <row r="614">
      <c r="N614" s="9"/>
      <c r="O614" s="9"/>
    </row>
    <row r="615">
      <c r="N615" s="9"/>
      <c r="O615" s="9"/>
    </row>
    <row r="616">
      <c r="N616" s="9"/>
      <c r="O616" s="9"/>
    </row>
    <row r="617">
      <c r="N617" s="9"/>
      <c r="O617" s="9"/>
    </row>
    <row r="618">
      <c r="N618" s="9"/>
      <c r="O618" s="9"/>
    </row>
    <row r="619">
      <c r="N619" s="9"/>
      <c r="O619" s="9"/>
    </row>
    <row r="620">
      <c r="N620" s="9"/>
      <c r="O620" s="9"/>
    </row>
    <row r="621">
      <c r="N621" s="9"/>
      <c r="O621" s="9"/>
    </row>
    <row r="622">
      <c r="N622" s="9"/>
      <c r="O622" s="9"/>
    </row>
    <row r="623">
      <c r="N623" s="9"/>
      <c r="O623" s="9"/>
    </row>
    <row r="624">
      <c r="N624" s="9"/>
      <c r="O624" s="9"/>
    </row>
    <row r="625">
      <c r="N625" s="9"/>
      <c r="O625" s="9"/>
    </row>
    <row r="626">
      <c r="N626" s="9"/>
      <c r="O626" s="9"/>
    </row>
    <row r="627">
      <c r="N627" s="9"/>
      <c r="O627" s="9"/>
    </row>
    <row r="628">
      <c r="N628" s="9"/>
      <c r="O628" s="9"/>
    </row>
    <row r="629">
      <c r="N629" s="9"/>
      <c r="O629" s="9"/>
    </row>
    <row r="630">
      <c r="N630" s="9"/>
      <c r="O630" s="9"/>
    </row>
    <row r="631">
      <c r="N631" s="9"/>
      <c r="O631" s="9"/>
    </row>
    <row r="632">
      <c r="N632" s="9"/>
      <c r="O632" s="9"/>
    </row>
    <row r="633">
      <c r="N633" s="9"/>
      <c r="O633" s="9"/>
    </row>
    <row r="634">
      <c r="N634" s="9"/>
      <c r="O634" s="9"/>
    </row>
    <row r="635">
      <c r="N635" s="9"/>
      <c r="O635" s="9"/>
    </row>
    <row r="636">
      <c r="N636" s="9"/>
      <c r="O636" s="9"/>
    </row>
    <row r="637">
      <c r="N637" s="9"/>
      <c r="O637" s="9"/>
    </row>
    <row r="638">
      <c r="N638" s="9"/>
      <c r="O638" s="9"/>
    </row>
    <row r="639">
      <c r="N639" s="9"/>
      <c r="O639" s="9"/>
    </row>
    <row r="640">
      <c r="N640" s="9"/>
      <c r="O640" s="9"/>
    </row>
    <row r="641">
      <c r="N641" s="9"/>
      <c r="O641" s="9"/>
    </row>
    <row r="642">
      <c r="N642" s="9"/>
      <c r="O642" s="9"/>
    </row>
    <row r="643">
      <c r="N643" s="9"/>
      <c r="O643" s="9"/>
    </row>
    <row r="644">
      <c r="N644" s="9"/>
      <c r="O644" s="9"/>
    </row>
    <row r="645">
      <c r="N645" s="9"/>
      <c r="O645" s="9"/>
    </row>
    <row r="646">
      <c r="N646" s="9"/>
      <c r="O646" s="9"/>
    </row>
    <row r="647">
      <c r="N647" s="9"/>
      <c r="O647" s="9"/>
    </row>
    <row r="648">
      <c r="N648" s="9"/>
      <c r="O648" s="9"/>
    </row>
    <row r="649">
      <c r="N649" s="9"/>
      <c r="O649" s="9"/>
    </row>
    <row r="650">
      <c r="N650" s="9"/>
      <c r="O650" s="9"/>
    </row>
    <row r="651">
      <c r="N651" s="9"/>
      <c r="O651" s="9"/>
    </row>
    <row r="652">
      <c r="N652" s="9"/>
      <c r="O652" s="9"/>
    </row>
    <row r="653">
      <c r="N653" s="9"/>
      <c r="O653" s="9"/>
    </row>
    <row r="654">
      <c r="N654" s="9"/>
      <c r="O654" s="9"/>
    </row>
    <row r="655">
      <c r="N655" s="9"/>
      <c r="O655" s="9"/>
    </row>
    <row r="656">
      <c r="N656" s="9"/>
      <c r="O656" s="9"/>
    </row>
    <row r="657">
      <c r="N657" s="9"/>
      <c r="O657" s="9"/>
    </row>
    <row r="658">
      <c r="N658" s="9"/>
      <c r="O658" s="9"/>
    </row>
    <row r="659">
      <c r="N659" s="9"/>
      <c r="O659" s="9"/>
    </row>
    <row r="660">
      <c r="N660" s="9"/>
      <c r="O660" s="9"/>
    </row>
    <row r="661">
      <c r="N661" s="9"/>
      <c r="O661" s="9"/>
    </row>
    <row r="662">
      <c r="N662" s="9"/>
      <c r="O662" s="9"/>
    </row>
    <row r="663">
      <c r="N663" s="9"/>
      <c r="O663" s="9"/>
    </row>
    <row r="664">
      <c r="N664" s="9"/>
      <c r="O664" s="9"/>
    </row>
    <row r="665">
      <c r="N665" s="9"/>
      <c r="O665" s="9"/>
    </row>
    <row r="666">
      <c r="N666" s="9"/>
      <c r="O666" s="9"/>
    </row>
    <row r="667">
      <c r="N667" s="9"/>
      <c r="O667" s="9"/>
    </row>
    <row r="668">
      <c r="N668" s="9"/>
      <c r="O668" s="9"/>
    </row>
    <row r="669">
      <c r="N669" s="9"/>
      <c r="O669" s="9"/>
    </row>
    <row r="670">
      <c r="N670" s="9"/>
      <c r="O670" s="9"/>
    </row>
    <row r="671">
      <c r="N671" s="9"/>
      <c r="O671" s="9"/>
    </row>
    <row r="672">
      <c r="N672" s="9"/>
      <c r="O672" s="9"/>
    </row>
    <row r="673">
      <c r="N673" s="9"/>
      <c r="O673" s="9"/>
    </row>
    <row r="674">
      <c r="N674" s="9"/>
      <c r="O674" s="9"/>
    </row>
    <row r="675">
      <c r="N675" s="9"/>
      <c r="O675" s="9"/>
    </row>
    <row r="676">
      <c r="N676" s="9"/>
      <c r="O676" s="9"/>
    </row>
    <row r="677">
      <c r="N677" s="9"/>
      <c r="O677" s="9"/>
    </row>
    <row r="678">
      <c r="N678" s="9"/>
      <c r="O678" s="9"/>
    </row>
    <row r="679">
      <c r="N679" s="9"/>
      <c r="O679" s="9"/>
    </row>
    <row r="680">
      <c r="N680" s="9"/>
      <c r="O680" s="9"/>
    </row>
    <row r="681">
      <c r="N681" s="9"/>
      <c r="O681" s="9"/>
    </row>
    <row r="682">
      <c r="N682" s="9"/>
      <c r="O682" s="9"/>
    </row>
    <row r="683">
      <c r="N683" s="9"/>
      <c r="O683" s="9"/>
    </row>
    <row r="684">
      <c r="N684" s="9"/>
      <c r="O684" s="9"/>
    </row>
    <row r="685">
      <c r="N685" s="9"/>
      <c r="O685" s="9"/>
    </row>
    <row r="686">
      <c r="N686" s="9"/>
      <c r="O686" s="9"/>
    </row>
    <row r="687">
      <c r="N687" s="9"/>
      <c r="O687" s="9"/>
    </row>
    <row r="688">
      <c r="N688" s="9"/>
      <c r="O688" s="9"/>
    </row>
    <row r="689">
      <c r="N689" s="9"/>
      <c r="O689" s="9"/>
    </row>
    <row r="690">
      <c r="N690" s="9"/>
      <c r="O690" s="9"/>
    </row>
    <row r="691">
      <c r="N691" s="9"/>
      <c r="O691" s="9"/>
    </row>
    <row r="692">
      <c r="N692" s="9"/>
      <c r="O692" s="9"/>
    </row>
    <row r="693">
      <c r="N693" s="9"/>
      <c r="O693" s="9"/>
    </row>
    <row r="694">
      <c r="N694" s="9"/>
      <c r="O694" s="9"/>
    </row>
    <row r="695">
      <c r="N695" s="9"/>
      <c r="O695" s="9"/>
    </row>
    <row r="696">
      <c r="N696" s="9"/>
      <c r="O696" s="9"/>
    </row>
    <row r="697">
      <c r="N697" s="9"/>
      <c r="O697" s="9"/>
    </row>
    <row r="698">
      <c r="N698" s="9"/>
      <c r="O698" s="9"/>
    </row>
    <row r="699">
      <c r="N699" s="9"/>
      <c r="O699" s="9"/>
    </row>
    <row r="700">
      <c r="N700" s="9"/>
      <c r="O700" s="9"/>
    </row>
    <row r="701">
      <c r="N701" s="9"/>
      <c r="O701" s="9"/>
    </row>
    <row r="702">
      <c r="N702" s="9"/>
      <c r="O702" s="9"/>
    </row>
    <row r="703">
      <c r="N703" s="9"/>
      <c r="O703" s="9"/>
    </row>
    <row r="704">
      <c r="N704" s="9"/>
      <c r="O704" s="9"/>
    </row>
    <row r="705">
      <c r="N705" s="9"/>
      <c r="O705" s="9"/>
    </row>
    <row r="706">
      <c r="N706" s="9"/>
      <c r="O706" s="9"/>
    </row>
    <row r="707">
      <c r="N707" s="9"/>
      <c r="O707" s="9"/>
    </row>
    <row r="708">
      <c r="N708" s="9"/>
      <c r="O708" s="9"/>
    </row>
    <row r="709">
      <c r="N709" s="9"/>
      <c r="O709" s="9"/>
    </row>
    <row r="710">
      <c r="N710" s="9"/>
      <c r="O710" s="9"/>
    </row>
    <row r="711">
      <c r="N711" s="9"/>
      <c r="O711" s="9"/>
    </row>
    <row r="712">
      <c r="N712" s="9"/>
      <c r="O712" s="9"/>
    </row>
    <row r="713">
      <c r="N713" s="9"/>
      <c r="O713" s="9"/>
    </row>
    <row r="714">
      <c r="N714" s="9"/>
      <c r="O714" s="9"/>
    </row>
    <row r="715">
      <c r="N715" s="9"/>
      <c r="O715" s="9"/>
    </row>
    <row r="716">
      <c r="N716" s="9"/>
      <c r="O716" s="9"/>
    </row>
    <row r="717">
      <c r="N717" s="9"/>
      <c r="O717" s="9"/>
    </row>
    <row r="718">
      <c r="N718" s="9"/>
      <c r="O718" s="9"/>
    </row>
    <row r="719">
      <c r="N719" s="9"/>
      <c r="O719" s="9"/>
    </row>
    <row r="720">
      <c r="N720" s="9"/>
      <c r="O720" s="9"/>
    </row>
    <row r="721">
      <c r="N721" s="9"/>
      <c r="O721" s="9"/>
    </row>
    <row r="722">
      <c r="N722" s="9"/>
      <c r="O722" s="9"/>
    </row>
    <row r="723">
      <c r="N723" s="9"/>
      <c r="O723" s="9"/>
    </row>
    <row r="724">
      <c r="N724" s="9"/>
      <c r="O724" s="9"/>
    </row>
    <row r="725">
      <c r="N725" s="9"/>
      <c r="O725" s="9"/>
    </row>
    <row r="726">
      <c r="N726" s="9"/>
      <c r="O726" s="9"/>
    </row>
    <row r="727">
      <c r="N727" s="9"/>
      <c r="O727" s="9"/>
    </row>
    <row r="728">
      <c r="N728" s="9"/>
      <c r="O728" s="9"/>
    </row>
    <row r="729">
      <c r="N729" s="9"/>
      <c r="O729" s="9"/>
    </row>
    <row r="730">
      <c r="N730" s="9"/>
      <c r="O730" s="9"/>
    </row>
    <row r="731">
      <c r="N731" s="9"/>
      <c r="O731" s="9"/>
    </row>
    <row r="732">
      <c r="N732" s="9"/>
      <c r="O732" s="9"/>
    </row>
    <row r="733">
      <c r="N733" s="9"/>
      <c r="O733" s="9"/>
    </row>
    <row r="734">
      <c r="N734" s="9"/>
      <c r="O734" s="9"/>
    </row>
    <row r="735">
      <c r="N735" s="9"/>
      <c r="O735" s="9"/>
    </row>
    <row r="736">
      <c r="N736" s="9"/>
      <c r="O736" s="9"/>
    </row>
    <row r="737">
      <c r="N737" s="9"/>
      <c r="O737" s="9"/>
    </row>
    <row r="738">
      <c r="N738" s="9"/>
      <c r="O738" s="9"/>
    </row>
    <row r="739">
      <c r="N739" s="9"/>
      <c r="O739" s="9"/>
    </row>
    <row r="740">
      <c r="N740" s="9"/>
      <c r="O740" s="9"/>
    </row>
    <row r="741">
      <c r="N741" s="9"/>
      <c r="O741" s="9"/>
    </row>
    <row r="742">
      <c r="N742" s="9"/>
      <c r="O742" s="9"/>
    </row>
    <row r="743">
      <c r="N743" s="9"/>
      <c r="O743" s="9"/>
    </row>
    <row r="744">
      <c r="N744" s="9"/>
      <c r="O744" s="9"/>
    </row>
    <row r="745">
      <c r="N745" s="9"/>
      <c r="O745" s="9"/>
    </row>
    <row r="746">
      <c r="N746" s="9"/>
      <c r="O746" s="9"/>
    </row>
    <row r="747">
      <c r="N747" s="9"/>
      <c r="O747" s="9"/>
    </row>
    <row r="748">
      <c r="N748" s="9"/>
      <c r="O748" s="9"/>
    </row>
    <row r="749">
      <c r="N749" s="9"/>
      <c r="O749" s="9"/>
    </row>
    <row r="750">
      <c r="N750" s="9"/>
      <c r="O750" s="9"/>
    </row>
    <row r="751">
      <c r="N751" s="9"/>
      <c r="O751" s="9"/>
    </row>
    <row r="752">
      <c r="N752" s="9"/>
      <c r="O752" s="9"/>
    </row>
    <row r="753">
      <c r="N753" s="9"/>
      <c r="O753" s="9"/>
    </row>
    <row r="754">
      <c r="N754" s="9"/>
      <c r="O754" s="9"/>
    </row>
    <row r="755">
      <c r="N755" s="9"/>
      <c r="O755" s="9"/>
    </row>
    <row r="756">
      <c r="N756" s="9"/>
      <c r="O756" s="9"/>
    </row>
    <row r="757">
      <c r="N757" s="9"/>
      <c r="O757" s="9"/>
    </row>
    <row r="758">
      <c r="N758" s="9"/>
      <c r="O758" s="9"/>
    </row>
    <row r="759">
      <c r="N759" s="9"/>
      <c r="O759" s="9"/>
    </row>
    <row r="760">
      <c r="N760" s="9"/>
      <c r="O760" s="9"/>
    </row>
    <row r="761">
      <c r="N761" s="9"/>
      <c r="O761" s="9"/>
    </row>
    <row r="762">
      <c r="N762" s="9"/>
      <c r="O762" s="9"/>
    </row>
    <row r="763">
      <c r="N763" s="9"/>
      <c r="O763" s="9"/>
    </row>
    <row r="764">
      <c r="N764" s="9"/>
      <c r="O764" s="9"/>
    </row>
    <row r="765">
      <c r="N765" s="9"/>
      <c r="O765" s="9"/>
    </row>
    <row r="766">
      <c r="N766" s="9"/>
      <c r="O766" s="9"/>
    </row>
    <row r="767">
      <c r="N767" s="9"/>
      <c r="O767" s="9"/>
    </row>
    <row r="768">
      <c r="N768" s="9"/>
      <c r="O768" s="9"/>
    </row>
    <row r="769">
      <c r="N769" s="9"/>
      <c r="O769" s="9"/>
    </row>
    <row r="770">
      <c r="N770" s="9"/>
      <c r="O770" s="9"/>
    </row>
    <row r="771">
      <c r="N771" s="9"/>
      <c r="O771" s="9"/>
    </row>
    <row r="772">
      <c r="N772" s="9"/>
      <c r="O772" s="9"/>
    </row>
    <row r="773">
      <c r="N773" s="9"/>
      <c r="O773" s="9"/>
    </row>
    <row r="774">
      <c r="N774" s="9"/>
      <c r="O774" s="9"/>
    </row>
    <row r="775">
      <c r="N775" s="9"/>
      <c r="O775" s="9"/>
    </row>
    <row r="776">
      <c r="N776" s="9"/>
      <c r="O776" s="9"/>
    </row>
    <row r="777">
      <c r="N777" s="9"/>
      <c r="O777" s="9"/>
    </row>
    <row r="778">
      <c r="N778" s="9"/>
      <c r="O778" s="9"/>
    </row>
    <row r="779">
      <c r="N779" s="9"/>
      <c r="O779" s="9"/>
    </row>
    <row r="780">
      <c r="N780" s="9"/>
      <c r="O780" s="9"/>
    </row>
    <row r="781">
      <c r="N781" s="9"/>
      <c r="O781" s="9"/>
    </row>
    <row r="782">
      <c r="N782" s="9"/>
      <c r="O782" s="9"/>
    </row>
    <row r="783">
      <c r="N783" s="9"/>
      <c r="O783" s="9"/>
    </row>
    <row r="784">
      <c r="N784" s="9"/>
      <c r="O784" s="9"/>
    </row>
    <row r="785">
      <c r="N785" s="9"/>
      <c r="O785" s="9"/>
    </row>
    <row r="786">
      <c r="N786" s="9"/>
      <c r="O786" s="9"/>
    </row>
    <row r="787">
      <c r="N787" s="9"/>
      <c r="O787" s="9"/>
    </row>
    <row r="788">
      <c r="N788" s="9"/>
      <c r="O788" s="9"/>
    </row>
    <row r="789">
      <c r="N789" s="9"/>
      <c r="O789" s="9"/>
    </row>
    <row r="790">
      <c r="N790" s="9"/>
      <c r="O790" s="9"/>
    </row>
    <row r="791">
      <c r="N791" s="9"/>
      <c r="O791" s="9"/>
    </row>
    <row r="792">
      <c r="N792" s="9"/>
      <c r="O792" s="9"/>
    </row>
    <row r="793">
      <c r="N793" s="9"/>
      <c r="O793" s="9"/>
    </row>
    <row r="794">
      <c r="N794" s="9"/>
      <c r="O794" s="9"/>
    </row>
    <row r="795">
      <c r="N795" s="9"/>
      <c r="O795" s="9"/>
    </row>
    <row r="796">
      <c r="N796" s="9"/>
      <c r="O796" s="9"/>
    </row>
    <row r="797">
      <c r="N797" s="9"/>
      <c r="O797" s="9"/>
    </row>
    <row r="798">
      <c r="N798" s="9"/>
      <c r="O798" s="9"/>
    </row>
    <row r="799">
      <c r="N799" s="9"/>
      <c r="O799" s="9"/>
    </row>
    <row r="800">
      <c r="N800" s="9"/>
      <c r="O800" s="9"/>
    </row>
    <row r="801">
      <c r="N801" s="9"/>
      <c r="O801" s="9"/>
    </row>
    <row r="802">
      <c r="N802" s="9"/>
      <c r="O802" s="9"/>
    </row>
    <row r="803">
      <c r="N803" s="9"/>
      <c r="O803" s="9"/>
    </row>
    <row r="804">
      <c r="N804" s="9"/>
      <c r="O804" s="9"/>
    </row>
    <row r="805">
      <c r="N805" s="9"/>
      <c r="O805" s="9"/>
    </row>
    <row r="806">
      <c r="N806" s="9"/>
      <c r="O806" s="9"/>
    </row>
    <row r="807">
      <c r="N807" s="9"/>
      <c r="O807" s="9"/>
    </row>
    <row r="808">
      <c r="N808" s="9"/>
      <c r="O808" s="9"/>
    </row>
    <row r="809">
      <c r="N809" s="9"/>
      <c r="O809" s="9"/>
    </row>
    <row r="810">
      <c r="N810" s="9"/>
      <c r="O810" s="9"/>
    </row>
    <row r="811">
      <c r="N811" s="9"/>
      <c r="O811" s="9"/>
    </row>
    <row r="812">
      <c r="N812" s="9"/>
      <c r="O812" s="9"/>
    </row>
    <row r="813">
      <c r="N813" s="9"/>
      <c r="O813" s="9"/>
    </row>
    <row r="814">
      <c r="N814" s="9"/>
      <c r="O814" s="9"/>
    </row>
    <row r="815">
      <c r="N815" s="9"/>
      <c r="O815" s="9"/>
    </row>
    <row r="816">
      <c r="N816" s="9"/>
      <c r="O816" s="9"/>
    </row>
    <row r="817">
      <c r="N817" s="9"/>
      <c r="O817" s="9"/>
    </row>
    <row r="818">
      <c r="N818" s="9"/>
      <c r="O818" s="9"/>
    </row>
    <row r="819">
      <c r="N819" s="9"/>
      <c r="O819" s="9"/>
    </row>
    <row r="820">
      <c r="N820" s="9"/>
      <c r="O820" s="9"/>
    </row>
    <row r="821">
      <c r="N821" s="9"/>
      <c r="O821" s="9"/>
    </row>
    <row r="822">
      <c r="N822" s="9"/>
      <c r="O822" s="9"/>
    </row>
    <row r="823">
      <c r="N823" s="9"/>
      <c r="O823" s="9"/>
    </row>
    <row r="824">
      <c r="N824" s="9"/>
      <c r="O824" s="9"/>
    </row>
    <row r="825">
      <c r="N825" s="9"/>
      <c r="O825" s="9"/>
    </row>
    <row r="826">
      <c r="N826" s="9"/>
      <c r="O826" s="9"/>
    </row>
    <row r="827">
      <c r="N827" s="9"/>
      <c r="O827" s="9"/>
    </row>
    <row r="828">
      <c r="N828" s="9"/>
      <c r="O828" s="9"/>
    </row>
    <row r="829">
      <c r="N829" s="9"/>
      <c r="O829" s="9"/>
    </row>
    <row r="830">
      <c r="N830" s="9"/>
      <c r="O830" s="9"/>
    </row>
    <row r="831">
      <c r="N831" s="9"/>
      <c r="O831" s="9"/>
    </row>
    <row r="832">
      <c r="N832" s="9"/>
      <c r="O832" s="9"/>
    </row>
    <row r="833">
      <c r="N833" s="9"/>
      <c r="O833" s="9"/>
    </row>
    <row r="834">
      <c r="N834" s="9"/>
      <c r="O834" s="9"/>
    </row>
    <row r="835">
      <c r="N835" s="9"/>
      <c r="O835" s="9"/>
    </row>
    <row r="836">
      <c r="N836" s="9"/>
      <c r="O836" s="9"/>
    </row>
    <row r="837">
      <c r="N837" s="9"/>
      <c r="O837" s="9"/>
    </row>
    <row r="838">
      <c r="N838" s="9"/>
      <c r="O838" s="9"/>
    </row>
    <row r="839">
      <c r="N839" s="9"/>
      <c r="O839" s="9"/>
    </row>
    <row r="840">
      <c r="N840" s="9"/>
      <c r="O840" s="9"/>
    </row>
    <row r="841">
      <c r="N841" s="9"/>
      <c r="O841" s="9"/>
    </row>
    <row r="842">
      <c r="N842" s="9"/>
      <c r="O842" s="9"/>
    </row>
    <row r="843">
      <c r="N843" s="9"/>
      <c r="O843" s="9"/>
    </row>
    <row r="844">
      <c r="N844" s="9"/>
      <c r="O844" s="9"/>
    </row>
    <row r="845">
      <c r="N845" s="9"/>
      <c r="O845" s="9"/>
    </row>
    <row r="846">
      <c r="N846" s="9"/>
      <c r="O846" s="9"/>
    </row>
    <row r="847">
      <c r="N847" s="9"/>
      <c r="O847" s="9"/>
    </row>
    <row r="848">
      <c r="N848" s="9"/>
      <c r="O848" s="9"/>
    </row>
    <row r="849">
      <c r="N849" s="9"/>
      <c r="O849" s="9"/>
    </row>
    <row r="850">
      <c r="N850" s="9"/>
      <c r="O850" s="9"/>
    </row>
    <row r="851">
      <c r="N851" s="9"/>
      <c r="O851" s="9"/>
    </row>
    <row r="852">
      <c r="N852" s="9"/>
      <c r="O852" s="9"/>
    </row>
    <row r="853">
      <c r="N853" s="9"/>
      <c r="O853" s="9"/>
    </row>
    <row r="854">
      <c r="N854" s="9"/>
      <c r="O854" s="9"/>
    </row>
    <row r="855">
      <c r="N855" s="9"/>
      <c r="O855" s="9"/>
    </row>
    <row r="856">
      <c r="N856" s="9"/>
      <c r="O856" s="9"/>
    </row>
    <row r="857">
      <c r="N857" s="9"/>
      <c r="O857" s="9"/>
    </row>
    <row r="858">
      <c r="N858" s="9"/>
      <c r="O858" s="9"/>
    </row>
    <row r="859">
      <c r="N859" s="9"/>
      <c r="O859" s="9"/>
    </row>
    <row r="860">
      <c r="N860" s="9"/>
      <c r="O860" s="9"/>
    </row>
    <row r="861">
      <c r="N861" s="9"/>
      <c r="O861" s="9"/>
    </row>
    <row r="862">
      <c r="N862" s="9"/>
      <c r="O862" s="9"/>
    </row>
    <row r="863">
      <c r="N863" s="9"/>
      <c r="O863" s="9"/>
    </row>
    <row r="864">
      <c r="N864" s="9"/>
      <c r="O864" s="9"/>
    </row>
    <row r="865">
      <c r="N865" s="9"/>
      <c r="O865" s="9"/>
    </row>
    <row r="866">
      <c r="N866" s="9"/>
      <c r="O866" s="9"/>
    </row>
    <row r="867">
      <c r="N867" s="9"/>
      <c r="O867" s="9"/>
    </row>
    <row r="868">
      <c r="N868" s="9"/>
      <c r="O868" s="9"/>
    </row>
    <row r="869">
      <c r="N869" s="9"/>
      <c r="O869" s="9"/>
    </row>
    <row r="870">
      <c r="N870" s="9"/>
      <c r="O870" s="9"/>
    </row>
    <row r="871">
      <c r="N871" s="9"/>
      <c r="O871" s="9"/>
    </row>
    <row r="872">
      <c r="N872" s="9"/>
      <c r="O872" s="9"/>
    </row>
    <row r="873">
      <c r="N873" s="9"/>
      <c r="O873" s="9"/>
    </row>
    <row r="874">
      <c r="N874" s="9"/>
      <c r="O874" s="9"/>
    </row>
    <row r="875">
      <c r="N875" s="9"/>
      <c r="O875" s="9"/>
    </row>
    <row r="876">
      <c r="N876" s="9"/>
      <c r="O876" s="9"/>
    </row>
    <row r="877">
      <c r="N877" s="9"/>
      <c r="O877" s="9"/>
    </row>
    <row r="878">
      <c r="N878" s="9"/>
      <c r="O878" s="9"/>
    </row>
    <row r="879">
      <c r="N879" s="9"/>
      <c r="O879" s="9"/>
    </row>
    <row r="880">
      <c r="N880" s="9"/>
      <c r="O880" s="9"/>
    </row>
    <row r="881">
      <c r="N881" s="9"/>
      <c r="O881" s="9"/>
    </row>
    <row r="882">
      <c r="N882" s="9"/>
      <c r="O882" s="9"/>
    </row>
    <row r="883">
      <c r="N883" s="9"/>
      <c r="O883" s="9"/>
    </row>
    <row r="884">
      <c r="N884" s="9"/>
      <c r="O884" s="9"/>
    </row>
    <row r="885">
      <c r="N885" s="9"/>
      <c r="O885" s="9"/>
    </row>
    <row r="886">
      <c r="N886" s="9"/>
      <c r="O886" s="9"/>
    </row>
    <row r="887">
      <c r="N887" s="9"/>
      <c r="O887" s="9"/>
    </row>
    <row r="888">
      <c r="N888" s="9"/>
      <c r="O888" s="9"/>
    </row>
    <row r="889">
      <c r="N889" s="9"/>
      <c r="O889" s="9"/>
    </row>
    <row r="890">
      <c r="N890" s="9"/>
      <c r="O890" s="9"/>
    </row>
    <row r="891">
      <c r="N891" s="9"/>
      <c r="O891" s="9"/>
    </row>
    <row r="892">
      <c r="N892" s="9"/>
      <c r="O892" s="9"/>
    </row>
    <row r="893">
      <c r="N893" s="9"/>
      <c r="O893" s="9"/>
    </row>
    <row r="894">
      <c r="N894" s="9"/>
      <c r="O894" s="9"/>
    </row>
    <row r="895">
      <c r="N895" s="9"/>
      <c r="O895" s="9"/>
    </row>
    <row r="896">
      <c r="N896" s="9"/>
      <c r="O896" s="9"/>
    </row>
    <row r="897">
      <c r="N897" s="9"/>
      <c r="O897" s="9"/>
    </row>
    <row r="898">
      <c r="N898" s="9"/>
      <c r="O898" s="9"/>
    </row>
    <row r="899">
      <c r="N899" s="9"/>
      <c r="O899" s="9"/>
    </row>
    <row r="900">
      <c r="N900" s="9"/>
      <c r="O900" s="9"/>
    </row>
    <row r="901">
      <c r="N901" s="9"/>
      <c r="O901" s="9"/>
    </row>
    <row r="902">
      <c r="N902" s="9"/>
      <c r="O902" s="9"/>
    </row>
    <row r="903">
      <c r="N903" s="9"/>
      <c r="O903" s="9"/>
    </row>
    <row r="904">
      <c r="N904" s="9"/>
      <c r="O904" s="9"/>
    </row>
    <row r="905">
      <c r="N905" s="9"/>
      <c r="O905" s="9"/>
    </row>
    <row r="906">
      <c r="N906" s="9"/>
      <c r="O906" s="9"/>
    </row>
    <row r="907">
      <c r="N907" s="9"/>
      <c r="O907" s="9"/>
    </row>
    <row r="908">
      <c r="N908" s="9"/>
      <c r="O908" s="9"/>
    </row>
    <row r="909">
      <c r="N909" s="9"/>
      <c r="O909" s="9"/>
    </row>
    <row r="910">
      <c r="N910" s="9"/>
      <c r="O910" s="9"/>
    </row>
    <row r="911">
      <c r="N911" s="9"/>
      <c r="O911" s="9"/>
    </row>
    <row r="912">
      <c r="N912" s="9"/>
      <c r="O912" s="9"/>
    </row>
    <row r="913">
      <c r="N913" s="9"/>
      <c r="O913" s="9"/>
    </row>
    <row r="914">
      <c r="N914" s="9"/>
      <c r="O914" s="9"/>
    </row>
    <row r="915">
      <c r="N915" s="9"/>
      <c r="O915" s="9"/>
    </row>
    <row r="916">
      <c r="N916" s="9"/>
      <c r="O916" s="9"/>
    </row>
    <row r="917">
      <c r="N917" s="9"/>
      <c r="O917" s="9"/>
    </row>
    <row r="918">
      <c r="N918" s="9"/>
      <c r="O918" s="9"/>
    </row>
    <row r="919">
      <c r="N919" s="9"/>
      <c r="O919" s="9"/>
    </row>
    <row r="920">
      <c r="N920" s="9"/>
      <c r="O920" s="9"/>
    </row>
    <row r="921">
      <c r="N921" s="9"/>
      <c r="O921" s="9"/>
    </row>
    <row r="922">
      <c r="N922" s="9"/>
      <c r="O922" s="9"/>
    </row>
    <row r="923">
      <c r="N923" s="9"/>
      <c r="O923" s="9"/>
    </row>
    <row r="924">
      <c r="N924" s="9"/>
      <c r="O924" s="9"/>
    </row>
    <row r="925">
      <c r="N925" s="9"/>
      <c r="O925" s="9"/>
    </row>
    <row r="926">
      <c r="N926" s="9"/>
      <c r="O926" s="9"/>
    </row>
    <row r="927">
      <c r="N927" s="9"/>
      <c r="O927" s="9"/>
    </row>
    <row r="928">
      <c r="N928" s="9"/>
      <c r="O928" s="9"/>
    </row>
    <row r="929">
      <c r="N929" s="9"/>
      <c r="O929" s="9"/>
    </row>
    <row r="930">
      <c r="N930" s="9"/>
      <c r="O930" s="9"/>
    </row>
    <row r="931">
      <c r="N931" s="9"/>
      <c r="O931" s="9"/>
    </row>
    <row r="932">
      <c r="N932" s="9"/>
      <c r="O932" s="9"/>
    </row>
    <row r="933">
      <c r="N933" s="9"/>
      <c r="O933" s="9"/>
    </row>
    <row r="934">
      <c r="N934" s="9"/>
      <c r="O934" s="9"/>
    </row>
    <row r="935">
      <c r="N935" s="9"/>
      <c r="O935" s="9"/>
    </row>
    <row r="936">
      <c r="N936" s="9"/>
      <c r="O936" s="9"/>
    </row>
    <row r="937">
      <c r="N937" s="9"/>
      <c r="O937" s="9"/>
    </row>
    <row r="938">
      <c r="N938" s="9"/>
      <c r="O938" s="9"/>
    </row>
    <row r="939">
      <c r="N939" s="9"/>
      <c r="O939" s="9"/>
    </row>
    <row r="940">
      <c r="N940" s="9"/>
      <c r="O940" s="9"/>
    </row>
    <row r="941">
      <c r="N941" s="9"/>
      <c r="O941" s="9"/>
    </row>
    <row r="942">
      <c r="N942" s="9"/>
      <c r="O942" s="9"/>
    </row>
    <row r="943">
      <c r="N943" s="9"/>
      <c r="O943" s="9"/>
    </row>
    <row r="944">
      <c r="N944" s="9"/>
      <c r="O944" s="9"/>
    </row>
    <row r="945">
      <c r="N945" s="9"/>
      <c r="O945" s="9"/>
    </row>
    <row r="946">
      <c r="N946" s="9"/>
      <c r="O946" s="9"/>
    </row>
    <row r="947">
      <c r="N947" s="9"/>
      <c r="O947" s="9"/>
    </row>
    <row r="948">
      <c r="N948" s="9"/>
      <c r="O948" s="9"/>
    </row>
    <row r="949">
      <c r="N949" s="9"/>
      <c r="O949" s="9"/>
    </row>
    <row r="950">
      <c r="N950" s="9"/>
      <c r="O950" s="9"/>
    </row>
    <row r="951">
      <c r="N951" s="9"/>
      <c r="O951" s="9"/>
    </row>
    <row r="952">
      <c r="N952" s="9"/>
      <c r="O952" s="9"/>
    </row>
    <row r="953">
      <c r="N953" s="9"/>
      <c r="O953" s="9"/>
    </row>
    <row r="954">
      <c r="N954" s="9"/>
      <c r="O954" s="9"/>
    </row>
    <row r="955">
      <c r="N955" s="9"/>
      <c r="O955" s="9"/>
    </row>
    <row r="956">
      <c r="N956" s="9"/>
      <c r="O956" s="9"/>
    </row>
    <row r="957">
      <c r="N957" s="9"/>
      <c r="O957" s="9"/>
    </row>
    <row r="958">
      <c r="N958" s="9"/>
      <c r="O958" s="9"/>
    </row>
    <row r="959">
      <c r="N959" s="9"/>
      <c r="O959" s="9"/>
    </row>
    <row r="960">
      <c r="N960" s="9"/>
      <c r="O960" s="9"/>
    </row>
    <row r="961">
      <c r="N961" s="9"/>
      <c r="O961" s="9"/>
    </row>
    <row r="962">
      <c r="N962" s="9"/>
      <c r="O962" s="9"/>
    </row>
    <row r="963">
      <c r="N963" s="9"/>
      <c r="O963" s="9"/>
    </row>
    <row r="964">
      <c r="N964" s="9"/>
      <c r="O964" s="9"/>
    </row>
    <row r="965">
      <c r="N965" s="9"/>
      <c r="O965" s="9"/>
    </row>
    <row r="966">
      <c r="N966" s="9"/>
      <c r="O966" s="9"/>
    </row>
    <row r="967">
      <c r="N967" s="9"/>
      <c r="O967" s="9"/>
    </row>
    <row r="968">
      <c r="N968" s="9"/>
      <c r="O968" s="9"/>
    </row>
    <row r="969">
      <c r="N969" s="9"/>
      <c r="O969" s="9"/>
    </row>
    <row r="970">
      <c r="N970" s="9"/>
      <c r="O970" s="9"/>
    </row>
    <row r="971">
      <c r="N971" s="9"/>
      <c r="O971" s="9"/>
    </row>
    <row r="972">
      <c r="N972" s="9"/>
      <c r="O972" s="9"/>
    </row>
    <row r="973">
      <c r="N973" s="9"/>
      <c r="O973" s="9"/>
    </row>
    <row r="974">
      <c r="N974" s="9"/>
      <c r="O974" s="9"/>
    </row>
    <row r="975">
      <c r="N975" s="9"/>
      <c r="O975" s="9"/>
    </row>
    <row r="976">
      <c r="N976" s="9"/>
      <c r="O976" s="9"/>
    </row>
    <row r="977">
      <c r="N977" s="9"/>
      <c r="O977" s="9"/>
    </row>
    <row r="978">
      <c r="N978" s="9"/>
      <c r="O978" s="9"/>
    </row>
    <row r="979">
      <c r="N979" s="9"/>
      <c r="O979" s="9"/>
    </row>
    <row r="980">
      <c r="N980" s="9"/>
      <c r="O980" s="9"/>
    </row>
    <row r="981">
      <c r="N981" s="9"/>
      <c r="O981" s="9"/>
    </row>
    <row r="982">
      <c r="N982" s="9"/>
      <c r="O982" s="9"/>
    </row>
    <row r="983">
      <c r="N983" s="9"/>
      <c r="O983" s="9"/>
    </row>
    <row r="984">
      <c r="N984" s="9"/>
      <c r="O984" s="9"/>
    </row>
    <row r="985">
      <c r="N985" s="9"/>
      <c r="O985" s="9"/>
    </row>
    <row r="986">
      <c r="N986" s="9"/>
      <c r="O986" s="9"/>
    </row>
    <row r="987">
      <c r="N987" s="9"/>
      <c r="O987" s="9"/>
    </row>
    <row r="988">
      <c r="N988" s="9"/>
      <c r="O988" s="9"/>
    </row>
    <row r="989">
      <c r="N989" s="9"/>
      <c r="O989" s="9"/>
    </row>
    <row r="990">
      <c r="N990" s="9"/>
      <c r="O990" s="9"/>
    </row>
    <row r="991">
      <c r="N991" s="9"/>
      <c r="O991" s="9"/>
    </row>
    <row r="992">
      <c r="N992" s="9"/>
      <c r="O992" s="9"/>
    </row>
    <row r="993">
      <c r="N993" s="9"/>
      <c r="O993" s="9"/>
    </row>
    <row r="994">
      <c r="N994" s="9"/>
      <c r="O994" s="9"/>
    </row>
    <row r="995">
      <c r="N995" s="9"/>
      <c r="O995" s="9"/>
    </row>
    <row r="996">
      <c r="N996" s="9"/>
      <c r="O996" s="9"/>
    </row>
    <row r="997">
      <c r="N997" s="9"/>
      <c r="O997" s="9"/>
    </row>
    <row r="998">
      <c r="N998" s="9"/>
      <c r="O998" s="9"/>
    </row>
    <row r="999">
      <c r="N999" s="9"/>
      <c r="O999" s="9"/>
    </row>
    <row r="1000">
      <c r="N1000" s="9"/>
      <c r="O1000" s="9"/>
    </row>
    <row r="1001">
      <c r="N1001" s="9"/>
      <c r="O1001" s="9"/>
    </row>
    <row r="1002">
      <c r="N1002" s="9"/>
      <c r="O1002" s="9"/>
    </row>
    <row r="1003">
      <c r="N1003" s="9"/>
      <c r="O1003" s="9"/>
    </row>
    <row r="1004">
      <c r="N1004" s="9"/>
      <c r="O1004" s="9"/>
    </row>
    <row r="1005">
      <c r="N1005" s="9"/>
      <c r="O1005" s="9"/>
    </row>
    <row r="1006">
      <c r="N1006" s="9"/>
      <c r="O1006" s="9"/>
    </row>
    <row r="1007">
      <c r="N1007" s="9"/>
      <c r="O1007" s="9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7" t="s">
        <v>212</v>
      </c>
      <c r="B1" s="18"/>
      <c r="C1" s="18"/>
      <c r="D1" s="19"/>
      <c r="E1" s="18"/>
      <c r="F1" s="18"/>
      <c r="G1" s="18"/>
    </row>
    <row r="2">
      <c r="A2" s="18"/>
      <c r="B2" s="18" t="s">
        <v>213</v>
      </c>
      <c r="C2" s="18" t="s">
        <v>214</v>
      </c>
      <c r="D2" s="19" t="s">
        <v>215</v>
      </c>
      <c r="E2" s="18"/>
      <c r="F2" s="18"/>
      <c r="G2" s="18"/>
    </row>
    <row r="3">
      <c r="A3" s="18" t="s">
        <v>216</v>
      </c>
      <c r="B3" s="20">
        <v>16.43</v>
      </c>
      <c r="C3" s="20">
        <v>7.3</v>
      </c>
      <c r="D3" s="20">
        <f t="shared" ref="D3:D4" si="1">B3*C3</f>
        <v>119.939</v>
      </c>
      <c r="E3" s="18"/>
      <c r="F3" s="18"/>
      <c r="G3" s="18"/>
    </row>
    <row r="4">
      <c r="A4" s="18" t="s">
        <v>217</v>
      </c>
      <c r="B4" s="20">
        <f>B14/1000000</f>
        <v>28.29809731</v>
      </c>
      <c r="C4" s="20">
        <v>0.47</v>
      </c>
      <c r="D4" s="20">
        <f t="shared" si="1"/>
        <v>13.30010574</v>
      </c>
      <c r="E4" s="18"/>
      <c r="F4" s="18"/>
      <c r="G4" s="18"/>
    </row>
    <row r="5">
      <c r="A5" s="18"/>
      <c r="B5" s="18"/>
      <c r="C5" s="18"/>
      <c r="D5" s="18"/>
      <c r="E5" s="18"/>
      <c r="F5" s="18"/>
      <c r="G5" s="18"/>
    </row>
    <row r="6">
      <c r="A6" s="18"/>
      <c r="B6" s="18"/>
      <c r="C6" s="18"/>
      <c r="D6" s="18"/>
      <c r="E6" s="18"/>
      <c r="F6" s="18"/>
      <c r="G6" s="18"/>
    </row>
    <row r="7">
      <c r="A7" s="18" t="s">
        <v>218</v>
      </c>
      <c r="B7" s="18"/>
      <c r="D7" s="20">
        <f>D3/D4</f>
        <v>9.017898231</v>
      </c>
      <c r="E7" s="18"/>
      <c r="F7" s="18"/>
      <c r="G7" s="18"/>
    </row>
    <row r="8">
      <c r="A8" s="18"/>
      <c r="B8" s="18"/>
      <c r="C8" s="18"/>
      <c r="D8" s="18"/>
      <c r="E8" s="18"/>
      <c r="F8" s="18"/>
      <c r="G8" s="18"/>
    </row>
    <row r="9">
      <c r="A9" s="18"/>
      <c r="B9" s="18"/>
      <c r="C9" s="18"/>
      <c r="D9" s="18"/>
      <c r="E9" s="18"/>
      <c r="F9" s="18"/>
      <c r="G9" s="18"/>
    </row>
    <row r="10">
      <c r="A10" s="18"/>
      <c r="B10" s="18"/>
      <c r="C10" s="18"/>
      <c r="D10" s="18"/>
      <c r="E10" s="18"/>
      <c r="F10" s="18"/>
      <c r="G10" s="18"/>
    </row>
    <row r="11">
      <c r="A11" s="17" t="s">
        <v>219</v>
      </c>
      <c r="B11" s="18"/>
      <c r="C11" s="18"/>
      <c r="D11" s="18"/>
      <c r="E11" s="18"/>
      <c r="F11" s="18"/>
      <c r="G11" s="18"/>
    </row>
    <row r="12">
      <c r="A12" s="18"/>
      <c r="B12" s="18" t="s">
        <v>220</v>
      </c>
      <c r="C12" s="18" t="s">
        <v>221</v>
      </c>
      <c r="D12" s="18" t="s">
        <v>222</v>
      </c>
      <c r="E12" s="18"/>
      <c r="F12" s="18"/>
      <c r="G12" s="18"/>
    </row>
    <row r="13">
      <c r="A13" s="18" t="s">
        <v>223</v>
      </c>
      <c r="B13" s="20">
        <v>4.72E7</v>
      </c>
      <c r="C13" s="20">
        <v>2.2892476E7</v>
      </c>
      <c r="D13" s="21">
        <f>C13/B13</f>
        <v>0.4850100847</v>
      </c>
      <c r="E13" s="18"/>
      <c r="F13" s="18"/>
      <c r="G13" s="18"/>
    </row>
    <row r="14">
      <c r="A14" s="18" t="s">
        <v>224</v>
      </c>
      <c r="B14" s="20">
        <f>C14/D13</f>
        <v>28298097.31</v>
      </c>
      <c r="C14" s="20">
        <v>1.3724862576440647E7</v>
      </c>
      <c r="D14" s="18"/>
      <c r="E14" s="18"/>
      <c r="F14" s="18"/>
      <c r="G14" s="18"/>
    </row>
    <row r="15">
      <c r="A15" s="18"/>
      <c r="B15" s="18"/>
      <c r="C15" s="18"/>
      <c r="D15" s="18"/>
      <c r="E15" s="18"/>
      <c r="F15" s="18"/>
      <c r="G15" s="18"/>
    </row>
    <row r="16">
      <c r="D16" s="18"/>
      <c r="E16" s="18"/>
      <c r="F16" s="18"/>
      <c r="G16" s="1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6.57"/>
    <col hidden="1" min="2" max="11" width="14.43"/>
  </cols>
  <sheetData>
    <row r="1">
      <c r="A1" s="1" t="s">
        <v>225</v>
      </c>
      <c r="L1" s="22"/>
      <c r="M1" s="22"/>
      <c r="N1" s="22"/>
      <c r="O1" s="22"/>
    </row>
    <row r="2">
      <c r="A2" s="22" t="s">
        <v>1</v>
      </c>
      <c r="L2" s="22"/>
      <c r="M2" s="22"/>
      <c r="N2" s="22"/>
      <c r="O2" s="22"/>
    </row>
    <row r="3">
      <c r="L3" s="22"/>
      <c r="M3" s="22"/>
      <c r="N3" s="22"/>
      <c r="O3" s="22"/>
    </row>
    <row r="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 t="s">
        <v>2</v>
      </c>
      <c r="M4" s="23" t="s">
        <v>3</v>
      </c>
      <c r="N4" s="2" t="s">
        <v>4</v>
      </c>
      <c r="O4" s="23" t="s">
        <v>5</v>
      </c>
    </row>
    <row r="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>
        <f>sumif(M7:M23, "&gt;0", L7:L23)</f>
        <v>1437253.3</v>
      </c>
      <c r="M5" s="3">
        <f>sum(M7:M23)</f>
        <v>2014922.034</v>
      </c>
      <c r="N5" s="24">
        <f>O5/M5</f>
        <v>0.3309781929</v>
      </c>
      <c r="O5" s="25">
        <f>sum(O7:O23)</f>
        <v>666895.2536</v>
      </c>
    </row>
    <row r="6">
      <c r="A6" s="26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6" t="s">
        <v>11</v>
      </c>
      <c r="G6" s="26" t="s">
        <v>12</v>
      </c>
      <c r="H6" s="26" t="s">
        <v>13</v>
      </c>
      <c r="I6" s="26" t="s">
        <v>14</v>
      </c>
      <c r="J6" s="26" t="s">
        <v>15</v>
      </c>
      <c r="K6" s="26" t="s">
        <v>16</v>
      </c>
      <c r="L6" s="27" t="s">
        <v>226</v>
      </c>
      <c r="M6" s="27" t="s">
        <v>227</v>
      </c>
      <c r="N6" s="26" t="s">
        <v>19</v>
      </c>
      <c r="O6" s="26" t="s">
        <v>20</v>
      </c>
      <c r="P6" s="26" t="s">
        <v>21</v>
      </c>
      <c r="Q6" s="5"/>
      <c r="R6" s="5"/>
    </row>
    <row r="7">
      <c r="A7" s="2" t="s">
        <v>156</v>
      </c>
      <c r="B7" s="2" t="s">
        <v>61</v>
      </c>
      <c r="C7" s="2">
        <v>10.0</v>
      </c>
      <c r="E7" s="2" t="s">
        <v>157</v>
      </c>
      <c r="F7" s="2" t="s">
        <v>158</v>
      </c>
      <c r="G7" s="2" t="s">
        <v>149</v>
      </c>
      <c r="H7" s="2">
        <v>47750.0</v>
      </c>
      <c r="I7" s="2">
        <v>366500.0</v>
      </c>
      <c r="J7" s="2">
        <v>51105.0</v>
      </c>
      <c r="K7" s="2">
        <v>20150.0</v>
      </c>
      <c r="L7" s="3">
        <v>699366.0</v>
      </c>
      <c r="M7" s="8">
        <v>664024.5</v>
      </c>
      <c r="N7" s="4">
        <f t="shared" ref="N7:N10" si="1">O7/M7</f>
        <v>0</v>
      </c>
      <c r="O7" s="2">
        <f t="shared" ref="O7:O10" si="2">IF(M7-L7&lt;0,0,M7-L7)</f>
        <v>0</v>
      </c>
    </row>
    <row r="8">
      <c r="A8" s="2" t="s">
        <v>60</v>
      </c>
      <c r="B8" s="2" t="s">
        <v>61</v>
      </c>
      <c r="C8" s="2">
        <v>15.0</v>
      </c>
      <c r="E8" s="2" t="s">
        <v>62</v>
      </c>
      <c r="F8" s="2" t="s">
        <v>63</v>
      </c>
      <c r="G8" s="2" t="s">
        <v>64</v>
      </c>
      <c r="H8" s="2">
        <v>200915.0</v>
      </c>
      <c r="I8" s="2">
        <v>353671.0</v>
      </c>
      <c r="J8" s="2">
        <v>4753.0</v>
      </c>
      <c r="K8" s="2">
        <v>23990.0</v>
      </c>
      <c r="L8" s="3">
        <v>262393.0</v>
      </c>
      <c r="M8" s="3">
        <v>359875.0</v>
      </c>
      <c r="N8" s="4">
        <f t="shared" si="1"/>
        <v>0.270877388</v>
      </c>
      <c r="O8" s="3">
        <f t="shared" si="2"/>
        <v>97482</v>
      </c>
    </row>
    <row r="9">
      <c r="A9" s="2" t="s">
        <v>66</v>
      </c>
      <c r="B9" s="2" t="s">
        <v>67</v>
      </c>
      <c r="C9" s="2">
        <v>1.0</v>
      </c>
      <c r="E9" s="2" t="s">
        <v>68</v>
      </c>
      <c r="F9" s="2" t="s">
        <v>69</v>
      </c>
      <c r="G9" s="2" t="s">
        <v>64</v>
      </c>
      <c r="H9" s="2">
        <v>183732.0</v>
      </c>
      <c r="I9" s="2">
        <v>332404.0</v>
      </c>
      <c r="J9" s="2">
        <v>62.0</v>
      </c>
      <c r="K9" s="2">
        <v>20160.0</v>
      </c>
      <c r="L9" s="3">
        <v>113403.0</v>
      </c>
      <c r="M9" s="3">
        <v>234000.0</v>
      </c>
      <c r="N9" s="4">
        <f t="shared" si="1"/>
        <v>0.5153717949</v>
      </c>
      <c r="O9" s="3">
        <f t="shared" si="2"/>
        <v>120597</v>
      </c>
    </row>
    <row r="10">
      <c r="A10" s="11" t="s">
        <v>228</v>
      </c>
      <c r="B10" s="11"/>
      <c r="C10" s="11"/>
      <c r="D10" s="28"/>
      <c r="E10" s="11"/>
      <c r="F10" s="11"/>
      <c r="G10" s="2" t="s">
        <v>82</v>
      </c>
      <c r="H10" s="11"/>
      <c r="I10" s="11"/>
      <c r="J10" s="11"/>
      <c r="K10" s="11"/>
      <c r="L10" s="13">
        <f>L11+L12</f>
        <v>67106</v>
      </c>
      <c r="M10" s="29">
        <v>322600.0</v>
      </c>
      <c r="N10" s="4">
        <f t="shared" si="1"/>
        <v>0.791983881</v>
      </c>
      <c r="O10" s="13">
        <f t="shared" si="2"/>
        <v>255494</v>
      </c>
      <c r="P10" s="2"/>
    </row>
    <row r="11">
      <c r="A11" s="30" t="s">
        <v>229</v>
      </c>
      <c r="B11" s="30" t="s">
        <v>230</v>
      </c>
      <c r="C11" s="30">
        <v>20.0</v>
      </c>
      <c r="D11" s="14"/>
      <c r="E11" s="30" t="s">
        <v>231</v>
      </c>
      <c r="F11" s="30" t="s">
        <v>232</v>
      </c>
      <c r="G11" s="2" t="s">
        <v>82</v>
      </c>
      <c r="H11" s="30">
        <v>100624.0</v>
      </c>
      <c r="I11" s="30">
        <v>397751.0</v>
      </c>
      <c r="J11" s="30">
        <v>44773.0</v>
      </c>
      <c r="K11" s="30">
        <v>23140.0</v>
      </c>
      <c r="L11" s="31">
        <v>65789.0</v>
      </c>
      <c r="M11" s="14"/>
      <c r="N11" s="9"/>
      <c r="O11" s="14"/>
      <c r="P11" s="30" t="s">
        <v>70</v>
      </c>
      <c r="Q11" s="14"/>
      <c r="R11" s="14"/>
    </row>
    <row r="12">
      <c r="A12" s="32" t="s">
        <v>229</v>
      </c>
      <c r="B12" s="32" t="s">
        <v>230</v>
      </c>
      <c r="C12" s="33">
        <v>20.0</v>
      </c>
      <c r="D12" s="32"/>
      <c r="E12" s="32" t="s">
        <v>231</v>
      </c>
      <c r="F12" s="32" t="s">
        <v>232</v>
      </c>
      <c r="G12" s="34" t="s">
        <v>82</v>
      </c>
      <c r="H12" s="33">
        <v>100624.0</v>
      </c>
      <c r="I12" s="33">
        <v>397751.0</v>
      </c>
      <c r="J12" s="33">
        <v>44773.0</v>
      </c>
      <c r="K12" s="33">
        <v>23140.0</v>
      </c>
      <c r="L12" s="35">
        <v>1317.0</v>
      </c>
      <c r="M12" s="36"/>
      <c r="N12" s="9"/>
      <c r="O12" s="32"/>
      <c r="P12" s="30" t="s">
        <v>70</v>
      </c>
      <c r="Q12" s="32"/>
      <c r="R12" s="32"/>
    </row>
    <row r="13">
      <c r="A13" s="2" t="s">
        <v>233</v>
      </c>
      <c r="B13" s="2" t="s">
        <v>234</v>
      </c>
      <c r="C13" s="2">
        <v>76.0</v>
      </c>
      <c r="E13" s="2" t="s">
        <v>235</v>
      </c>
      <c r="F13" s="2" t="s">
        <v>236</v>
      </c>
      <c r="G13" s="2" t="s">
        <v>98</v>
      </c>
      <c r="H13" s="2">
        <v>115668.0</v>
      </c>
      <c r="I13" s="2">
        <v>498195.0</v>
      </c>
      <c r="J13" s="2">
        <v>22201.0</v>
      </c>
      <c r="K13" s="2">
        <v>10821.0</v>
      </c>
      <c r="L13" s="3">
        <v>57558.0</v>
      </c>
      <c r="M13" s="8">
        <v>80764.0</v>
      </c>
      <c r="N13" s="4">
        <f t="shared" ref="N13:N20" si="3">O13/M13</f>
        <v>0.2873309891</v>
      </c>
      <c r="O13" s="3">
        <f t="shared" ref="O13:O20" si="4">IF(M13-L13&lt;0,0,M13-L13)</f>
        <v>23206</v>
      </c>
    </row>
    <row r="14">
      <c r="A14" s="2" t="s">
        <v>237</v>
      </c>
      <c r="B14" s="2" t="s">
        <v>238</v>
      </c>
      <c r="C14" s="2">
        <v>113.0</v>
      </c>
      <c r="E14" s="2" t="s">
        <v>239</v>
      </c>
      <c r="F14" s="2" t="s">
        <v>240</v>
      </c>
      <c r="G14" s="2" t="s">
        <v>82</v>
      </c>
      <c r="H14" s="2">
        <v>89012.0</v>
      </c>
      <c r="I14" s="2">
        <v>403688.0</v>
      </c>
      <c r="J14" s="2">
        <v>42310.0</v>
      </c>
      <c r="K14" s="2">
        <v>10810.0</v>
      </c>
      <c r="L14" s="3">
        <v>51153.0</v>
      </c>
      <c r="M14" s="3">
        <v>76465.0</v>
      </c>
      <c r="N14" s="4">
        <f t="shared" si="3"/>
        <v>0.3310272674</v>
      </c>
      <c r="O14" s="3">
        <f t="shared" si="4"/>
        <v>25312</v>
      </c>
    </row>
    <row r="15">
      <c r="A15" s="2" t="s">
        <v>71</v>
      </c>
      <c r="B15" s="2" t="s">
        <v>72</v>
      </c>
      <c r="C15" s="2">
        <v>115.0</v>
      </c>
      <c r="E15" s="2" t="s">
        <v>73</v>
      </c>
      <c r="F15" s="2" t="s">
        <v>74</v>
      </c>
      <c r="G15" s="2" t="s">
        <v>64</v>
      </c>
      <c r="H15" s="2">
        <v>176276.0</v>
      </c>
      <c r="I15" s="2">
        <v>314297.0</v>
      </c>
      <c r="J15" s="2">
        <v>148.0</v>
      </c>
      <c r="K15" s="2">
        <v>23510.0</v>
      </c>
      <c r="L15" s="3">
        <v>48692.8</v>
      </c>
      <c r="M15" s="3">
        <v>59.78</v>
      </c>
      <c r="N15" s="4">
        <f t="shared" si="3"/>
        <v>0</v>
      </c>
      <c r="O15" s="2">
        <f t="shared" si="4"/>
        <v>0</v>
      </c>
    </row>
    <row r="16">
      <c r="A16" s="2" t="s">
        <v>241</v>
      </c>
      <c r="B16" s="2" t="s">
        <v>242</v>
      </c>
      <c r="C16" s="2">
        <v>12.0</v>
      </c>
      <c r="E16" s="2" t="s">
        <v>243</v>
      </c>
      <c r="F16" s="2" t="s">
        <v>46</v>
      </c>
      <c r="G16" s="2" t="s">
        <v>46</v>
      </c>
      <c r="H16" s="2">
        <v>229011.0</v>
      </c>
      <c r="I16" s="2">
        <v>581366.0</v>
      </c>
      <c r="J16" s="2">
        <v>102302.0</v>
      </c>
      <c r="K16" s="2">
        <v>10810.0</v>
      </c>
      <c r="L16" s="3">
        <v>47359.0</v>
      </c>
      <c r="M16" s="3">
        <v>48000.0</v>
      </c>
      <c r="N16" s="4">
        <f t="shared" si="3"/>
        <v>0.01335416667</v>
      </c>
      <c r="O16" s="3">
        <f t="shared" si="4"/>
        <v>641</v>
      </c>
    </row>
    <row r="17">
      <c r="A17" s="2" t="s">
        <v>108</v>
      </c>
      <c r="B17" s="2" t="s">
        <v>109</v>
      </c>
      <c r="C17" s="2">
        <v>1.0</v>
      </c>
      <c r="E17" s="2" t="s">
        <v>110</v>
      </c>
      <c r="F17" s="2" t="s">
        <v>107</v>
      </c>
      <c r="G17" s="2" t="s">
        <v>98</v>
      </c>
      <c r="H17" s="2">
        <v>100985.0</v>
      </c>
      <c r="I17" s="2">
        <v>499055.0</v>
      </c>
      <c r="J17" s="2">
        <v>23301.0</v>
      </c>
      <c r="K17" s="2">
        <v>24100.0</v>
      </c>
      <c r="L17" s="3">
        <v>26025.5</v>
      </c>
      <c r="M17" s="8">
        <v>28513.0</v>
      </c>
      <c r="N17" s="4">
        <f t="shared" si="3"/>
        <v>0.08724090766</v>
      </c>
      <c r="O17" s="3">
        <f t="shared" si="4"/>
        <v>2487.5</v>
      </c>
    </row>
    <row r="18">
      <c r="A18" s="2" t="s">
        <v>244</v>
      </c>
      <c r="B18" s="2" t="s">
        <v>245</v>
      </c>
      <c r="C18" s="2">
        <v>80.0</v>
      </c>
      <c r="E18" s="2" t="s">
        <v>246</v>
      </c>
      <c r="F18" s="2" t="s">
        <v>247</v>
      </c>
      <c r="G18" s="2" t="s">
        <v>82</v>
      </c>
      <c r="H18" s="2">
        <v>164550.0</v>
      </c>
      <c r="I18" s="2">
        <v>402920.0</v>
      </c>
      <c r="J18" s="2">
        <v>42034.0</v>
      </c>
      <c r="K18" s="2">
        <v>10510.0</v>
      </c>
      <c r="L18" s="3">
        <v>20314.0</v>
      </c>
      <c r="M18" s="3">
        <v>15062.0</v>
      </c>
      <c r="N18" s="4">
        <f t="shared" si="3"/>
        <v>0</v>
      </c>
      <c r="O18" s="2">
        <f t="shared" si="4"/>
        <v>0</v>
      </c>
    </row>
    <row r="19">
      <c r="A19" s="2" t="s">
        <v>248</v>
      </c>
      <c r="B19" s="2" t="s">
        <v>249</v>
      </c>
      <c r="C19" s="2">
        <v>38.0</v>
      </c>
      <c r="D19" s="2" t="s">
        <v>49</v>
      </c>
      <c r="E19" s="2" t="s">
        <v>250</v>
      </c>
      <c r="F19" s="2" t="s">
        <v>251</v>
      </c>
      <c r="G19" s="2" t="s">
        <v>149</v>
      </c>
      <c r="H19" s="2">
        <v>44106.0</v>
      </c>
      <c r="I19" s="2">
        <v>360296.0</v>
      </c>
      <c r="J19" s="2">
        <v>51102.0</v>
      </c>
      <c r="K19" s="2">
        <v>20150.0</v>
      </c>
      <c r="L19" s="3">
        <v>17724.0</v>
      </c>
      <c r="M19" s="3">
        <f>8603+12672+13507</f>
        <v>34782</v>
      </c>
      <c r="N19" s="4">
        <f t="shared" si="3"/>
        <v>0.4904260825</v>
      </c>
      <c r="O19" s="3">
        <f t="shared" si="4"/>
        <v>17058</v>
      </c>
    </row>
    <row r="20">
      <c r="A20" s="2" t="s">
        <v>94</v>
      </c>
      <c r="B20" s="2" t="s">
        <v>95</v>
      </c>
      <c r="C20" s="2">
        <v>21.0</v>
      </c>
      <c r="E20" s="2" t="s">
        <v>96</v>
      </c>
      <c r="F20" s="2" t="s">
        <v>97</v>
      </c>
      <c r="G20" s="2" t="s">
        <v>98</v>
      </c>
      <c r="H20" s="2">
        <v>114552.0</v>
      </c>
      <c r="I20" s="2">
        <v>490378.0</v>
      </c>
      <c r="J20" s="2">
        <v>28085.0</v>
      </c>
      <c r="K20" s="2">
        <v>38210.0</v>
      </c>
      <c r="L20" s="3">
        <v>16298.0</v>
      </c>
      <c r="M20" s="8">
        <v>61776.75355935254</v>
      </c>
      <c r="N20" s="4">
        <f t="shared" si="3"/>
        <v>0.7361790793</v>
      </c>
      <c r="O20" s="3">
        <f t="shared" si="4"/>
        <v>45478.75356</v>
      </c>
    </row>
    <row r="21">
      <c r="A21" s="2" t="s">
        <v>201</v>
      </c>
      <c r="B21" s="2" t="s">
        <v>202</v>
      </c>
      <c r="C21" s="2">
        <v>10.0</v>
      </c>
      <c r="E21" s="2" t="s">
        <v>203</v>
      </c>
      <c r="F21" s="2" t="s">
        <v>166</v>
      </c>
      <c r="G21" s="2" t="s">
        <v>167</v>
      </c>
      <c r="H21" s="2">
        <v>78545.0</v>
      </c>
      <c r="I21" s="2">
        <v>434865.0</v>
      </c>
      <c r="J21" s="2">
        <v>10063.0</v>
      </c>
      <c r="K21" s="2">
        <v>38210.0</v>
      </c>
      <c r="L21" s="3">
        <v>13997.4</v>
      </c>
      <c r="M21" s="3"/>
      <c r="N21" s="9"/>
      <c r="O21" s="2"/>
    </row>
    <row r="22">
      <c r="A22" s="2" t="s">
        <v>252</v>
      </c>
      <c r="B22" s="2" t="s">
        <v>184</v>
      </c>
      <c r="C22" s="2">
        <v>10.0</v>
      </c>
      <c r="E22" s="2" t="s">
        <v>185</v>
      </c>
      <c r="F22" s="2" t="s">
        <v>166</v>
      </c>
      <c r="G22" s="2" t="s">
        <v>167</v>
      </c>
      <c r="H22" s="2">
        <v>77139.0</v>
      </c>
      <c r="I22" s="2">
        <v>433574.0</v>
      </c>
      <c r="J22" s="2">
        <v>12175.0</v>
      </c>
      <c r="K22" s="2">
        <v>20110.0</v>
      </c>
      <c r="L22" s="3">
        <v>11854.0</v>
      </c>
      <c r="M22" s="3"/>
      <c r="N22" s="9"/>
      <c r="O22" s="2"/>
    </row>
    <row r="23">
      <c r="A23" s="2" t="s">
        <v>56</v>
      </c>
      <c r="B23" s="2" t="s">
        <v>53</v>
      </c>
      <c r="E23" s="2" t="s">
        <v>54</v>
      </c>
      <c r="F23" s="2" t="s">
        <v>55</v>
      </c>
      <c r="G23" s="2" t="s">
        <v>46</v>
      </c>
      <c r="H23" s="2">
        <v>252488.0</v>
      </c>
      <c r="I23" s="2">
        <v>608037.0</v>
      </c>
      <c r="J23" s="2">
        <v>203228.0</v>
      </c>
      <c r="K23" s="2">
        <v>35111.0</v>
      </c>
      <c r="L23" s="3">
        <v>9861.0</v>
      </c>
      <c r="M23" s="3">
        <v>89000.0</v>
      </c>
      <c r="N23" s="4">
        <f>O23/M23</f>
        <v>0.8892022472</v>
      </c>
      <c r="O23" s="3">
        <f>IF(M23-L23&lt;0,0,M23-L23)</f>
        <v>79139</v>
      </c>
    </row>
  </sheetData>
  <hyperlinks>
    <hyperlink r:id="rId1" ref="A1"/>
  </hyperlinks>
  <drawing r:id="rId2"/>
</worksheet>
</file>